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redk\Documents\Fred\Berkel &amp; Slinge\Seizoen 2026-2027\periodestanden\"/>
    </mc:Choice>
  </mc:AlternateContent>
  <xr:revisionPtr revIDLastSave="0" documentId="13_ncr:1_{76678F24-63E3-4B4F-B6CF-4F3E1CA68D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nd totaal" sheetId="1" r:id="rId1"/>
    <sheet name="stand per periode uitgewerk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4" i="1" l="1"/>
  <c r="O26" i="1"/>
  <c r="O22" i="1"/>
  <c r="O21" i="1"/>
  <c r="O28" i="1"/>
  <c r="O29" i="1"/>
  <c r="O25" i="1"/>
  <c r="O30" i="1"/>
  <c r="O27" i="1"/>
  <c r="O23" i="1"/>
  <c r="O20" i="1"/>
  <c r="O19" i="1"/>
  <c r="O15" i="1"/>
  <c r="O14" i="1"/>
  <c r="O13" i="1"/>
  <c r="O12" i="1"/>
  <c r="M86" i="2"/>
  <c r="T84" i="2"/>
  <c r="T85" i="2"/>
  <c r="T86" i="2"/>
  <c r="T87" i="2"/>
  <c r="T88" i="2"/>
  <c r="T89" i="2"/>
  <c r="T90" i="2"/>
  <c r="T91" i="2"/>
  <c r="T92" i="2"/>
  <c r="T93" i="2"/>
  <c r="T94" i="2"/>
  <c r="F3" i="2" l="1"/>
  <c r="F4" i="2"/>
  <c r="F5" i="2"/>
  <c r="F6" i="2"/>
  <c r="F7" i="2"/>
  <c r="F8" i="2"/>
  <c r="F9" i="2"/>
  <c r="F10" i="2"/>
  <c r="F11" i="2"/>
  <c r="F12" i="2"/>
  <c r="F13" i="2"/>
  <c r="T25" i="2"/>
  <c r="F107" i="2"/>
  <c r="T45" i="2"/>
  <c r="S108" i="2"/>
  <c r="R108" i="2"/>
  <c r="Q108" i="2"/>
  <c r="T107" i="2"/>
  <c r="T106" i="2"/>
  <c r="T105" i="2"/>
  <c r="T104" i="2"/>
  <c r="T103" i="2"/>
  <c r="T102" i="2"/>
  <c r="T101" i="2"/>
  <c r="T100" i="2"/>
  <c r="T99" i="2"/>
  <c r="T98" i="2"/>
  <c r="T97" i="2"/>
  <c r="S95" i="2"/>
  <c r="R95" i="2"/>
  <c r="Q95" i="2"/>
  <c r="O11" i="1" s="1"/>
  <c r="F99" i="2"/>
  <c r="M107" i="2"/>
  <c r="M94" i="2"/>
  <c r="F86" i="2"/>
  <c r="F76" i="2"/>
  <c r="M77" i="2"/>
  <c r="T79" i="2"/>
  <c r="T66" i="2"/>
  <c r="M64" i="2"/>
  <c r="F63" i="2"/>
  <c r="F64" i="2"/>
  <c r="M51" i="2"/>
  <c r="T47" i="2"/>
  <c r="F30" i="2"/>
  <c r="M38" i="2"/>
  <c r="T34" i="2"/>
  <c r="F21" i="2"/>
  <c r="M17" i="2"/>
  <c r="T19" i="2"/>
  <c r="T6" i="2"/>
  <c r="M4" i="2"/>
  <c r="M80" i="2"/>
  <c r="F106" i="2"/>
  <c r="T51" i="2"/>
  <c r="T71" i="2"/>
  <c r="T76" i="2"/>
  <c r="F103" i="2"/>
  <c r="M76" i="2"/>
  <c r="M46" i="2"/>
  <c r="T108" i="2" l="1"/>
  <c r="N23" i="1" s="1"/>
  <c r="T95" i="2"/>
  <c r="N11" i="1" s="1"/>
  <c r="M100" i="2"/>
  <c r="F98" i="2"/>
  <c r="M71" i="2"/>
  <c r="F43" i="2"/>
  <c r="G63" i="2"/>
  <c r="M63" i="2"/>
  <c r="F90" i="2"/>
  <c r="T63" i="2"/>
  <c r="F58" i="2"/>
  <c r="F59" i="2"/>
  <c r="F85" i="2"/>
  <c r="T58" i="2"/>
  <c r="M58" i="2"/>
  <c r="M98" i="2"/>
  <c r="M99" i="2"/>
  <c r="M101" i="2"/>
  <c r="M102" i="2"/>
  <c r="M103" i="2"/>
  <c r="M104" i="2"/>
  <c r="M105" i="2"/>
  <c r="M106" i="2"/>
  <c r="M85" i="2"/>
  <c r="M87" i="2"/>
  <c r="M88" i="2"/>
  <c r="M89" i="2"/>
  <c r="M90" i="2"/>
  <c r="M91" i="2"/>
  <c r="M92" i="2"/>
  <c r="M93" i="2"/>
  <c r="T18" i="2"/>
  <c r="J14" i="2"/>
  <c r="M79" i="2"/>
  <c r="M78" i="2"/>
  <c r="M75" i="2"/>
  <c r="M74" i="2"/>
  <c r="M73" i="2"/>
  <c r="M72" i="2"/>
  <c r="M70" i="2"/>
  <c r="T80" i="2"/>
  <c r="T78" i="2"/>
  <c r="T77" i="2"/>
  <c r="T75" i="2"/>
  <c r="T74" i="2"/>
  <c r="T73" i="2"/>
  <c r="T72" i="2"/>
  <c r="T70" i="2"/>
  <c r="F105" i="2"/>
  <c r="F104" i="2"/>
  <c r="F102" i="2"/>
  <c r="F101" i="2"/>
  <c r="F100" i="2"/>
  <c r="F97" i="2"/>
  <c r="M97" i="2"/>
  <c r="M84" i="2"/>
  <c r="F94" i="2"/>
  <c r="F93" i="2"/>
  <c r="F92" i="2"/>
  <c r="F91" i="2"/>
  <c r="F89" i="2"/>
  <c r="F88" i="2"/>
  <c r="F87" i="2"/>
  <c r="F84" i="2"/>
  <c r="T67" i="2"/>
  <c r="T65" i="2"/>
  <c r="T64" i="2"/>
  <c r="T62" i="2"/>
  <c r="T61" i="2"/>
  <c r="T60" i="2"/>
  <c r="T59" i="2"/>
  <c r="T57" i="2"/>
  <c r="M67" i="2"/>
  <c r="M66" i="2"/>
  <c r="M65" i="2"/>
  <c r="M62" i="2"/>
  <c r="M61" i="2"/>
  <c r="M60" i="2"/>
  <c r="M59" i="2"/>
  <c r="M57" i="2"/>
  <c r="T26" i="2"/>
  <c r="T24" i="2"/>
  <c r="T23" i="2"/>
  <c r="T22" i="2"/>
  <c r="T21" i="2"/>
  <c r="T20" i="2"/>
  <c r="T17" i="2"/>
  <c r="T16" i="2"/>
  <c r="F53" i="2"/>
  <c r="F52" i="2"/>
  <c r="F51" i="2"/>
  <c r="F50" i="2"/>
  <c r="F49" i="2"/>
  <c r="F48" i="2"/>
  <c r="F47" i="2"/>
  <c r="F46" i="2"/>
  <c r="F45" i="2"/>
  <c r="F44" i="2"/>
  <c r="M53" i="2"/>
  <c r="M52" i="2"/>
  <c r="M50" i="2"/>
  <c r="M49" i="2"/>
  <c r="M48" i="2"/>
  <c r="M47" i="2"/>
  <c r="M45" i="2"/>
  <c r="M44" i="2"/>
  <c r="M43" i="2"/>
  <c r="T53" i="2"/>
  <c r="T52" i="2"/>
  <c r="T50" i="2"/>
  <c r="T49" i="2"/>
  <c r="T48" i="2"/>
  <c r="T46" i="2"/>
  <c r="T44" i="2"/>
  <c r="T43" i="2"/>
  <c r="T40" i="2"/>
  <c r="T39" i="2"/>
  <c r="T38" i="2"/>
  <c r="T37" i="2"/>
  <c r="T36" i="2"/>
  <c r="T35" i="2"/>
  <c r="T33" i="2"/>
  <c r="T32" i="2"/>
  <c r="T31" i="2"/>
  <c r="T30" i="2"/>
  <c r="M40" i="2"/>
  <c r="M39" i="2"/>
  <c r="M37" i="2"/>
  <c r="M36" i="2"/>
  <c r="M35" i="2"/>
  <c r="M34" i="2"/>
  <c r="M33" i="2"/>
  <c r="M32" i="2"/>
  <c r="M31" i="2"/>
  <c r="M30" i="2"/>
  <c r="F40" i="2"/>
  <c r="F39" i="2"/>
  <c r="F38" i="2"/>
  <c r="F37" i="2"/>
  <c r="F36" i="2"/>
  <c r="F35" i="2"/>
  <c r="F34" i="2"/>
  <c r="F33" i="2"/>
  <c r="F32" i="2"/>
  <c r="F31" i="2"/>
  <c r="T13" i="2"/>
  <c r="T12" i="2"/>
  <c r="T11" i="2"/>
  <c r="T10" i="2"/>
  <c r="T9" i="2"/>
  <c r="T8" i="2"/>
  <c r="T7" i="2"/>
  <c r="T5" i="2"/>
  <c r="T4" i="2"/>
  <c r="T3" i="2"/>
  <c r="F78" i="2"/>
  <c r="M18" i="2"/>
  <c r="M19" i="2"/>
  <c r="M20" i="2"/>
  <c r="M21" i="2"/>
  <c r="M22" i="2"/>
  <c r="M23" i="2"/>
  <c r="M24" i="2"/>
  <c r="M25" i="2"/>
  <c r="M26" i="2"/>
  <c r="M16" i="2"/>
  <c r="M5" i="2"/>
  <c r="M6" i="2"/>
  <c r="M7" i="2"/>
  <c r="M8" i="2"/>
  <c r="M9" i="2"/>
  <c r="M10" i="2"/>
  <c r="M11" i="2"/>
  <c r="M12" i="2"/>
  <c r="M13" i="2"/>
  <c r="M3" i="2"/>
  <c r="F24" i="2"/>
  <c r="L108" i="2"/>
  <c r="K108" i="2"/>
  <c r="J108" i="2"/>
  <c r="E108" i="2"/>
  <c r="D108" i="2"/>
  <c r="C108" i="2"/>
  <c r="S81" i="2"/>
  <c r="R81" i="2"/>
  <c r="Q81" i="2"/>
  <c r="L81" i="2"/>
  <c r="K81" i="2"/>
  <c r="J81" i="2"/>
  <c r="E81" i="2"/>
  <c r="D81" i="2"/>
  <c r="C81" i="2"/>
  <c r="F80" i="2"/>
  <c r="F79" i="2"/>
  <c r="F77" i="2"/>
  <c r="F75" i="2"/>
  <c r="F74" i="2"/>
  <c r="F73" i="2"/>
  <c r="F72" i="2"/>
  <c r="F71" i="2"/>
  <c r="F70" i="2"/>
  <c r="L95" i="2"/>
  <c r="K95" i="2"/>
  <c r="J95" i="2"/>
  <c r="E95" i="2"/>
  <c r="D95" i="2"/>
  <c r="C95" i="2"/>
  <c r="S68" i="2"/>
  <c r="R68" i="2"/>
  <c r="Q68" i="2"/>
  <c r="O9" i="1" s="1"/>
  <c r="L68" i="2"/>
  <c r="K68" i="2"/>
  <c r="J68" i="2"/>
  <c r="E68" i="2"/>
  <c r="D68" i="2"/>
  <c r="C68" i="2"/>
  <c r="O10" i="1" s="1"/>
  <c r="F67" i="2"/>
  <c r="F66" i="2"/>
  <c r="F65" i="2"/>
  <c r="F62" i="2"/>
  <c r="F61" i="2"/>
  <c r="F60" i="2"/>
  <c r="F57" i="2"/>
  <c r="S41" i="2"/>
  <c r="R41" i="2"/>
  <c r="Q41" i="2"/>
  <c r="O4" i="1" s="1"/>
  <c r="L41" i="2"/>
  <c r="K41" i="2"/>
  <c r="J41" i="2"/>
  <c r="O6" i="1" s="1"/>
  <c r="E41" i="2"/>
  <c r="D41" i="2"/>
  <c r="C41" i="2"/>
  <c r="O7" i="1" s="1"/>
  <c r="S14" i="2"/>
  <c r="R14" i="2"/>
  <c r="Q14" i="2"/>
  <c r="O5" i="1" s="1"/>
  <c r="L14" i="2"/>
  <c r="K14" i="2"/>
  <c r="S54" i="2"/>
  <c r="R54" i="2"/>
  <c r="Q54" i="2"/>
  <c r="L54" i="2"/>
  <c r="K54" i="2"/>
  <c r="J54" i="2"/>
  <c r="E54" i="2"/>
  <c r="D54" i="2"/>
  <c r="C54" i="2"/>
  <c r="S27" i="2"/>
  <c r="R27" i="2"/>
  <c r="Q27" i="2"/>
  <c r="L27" i="2"/>
  <c r="K27" i="2"/>
  <c r="J27" i="2"/>
  <c r="E27" i="2"/>
  <c r="D27" i="2"/>
  <c r="C27" i="2"/>
  <c r="E14" i="2"/>
  <c r="D14" i="2"/>
  <c r="C14" i="2"/>
  <c r="O8" i="1" s="1"/>
  <c r="F26" i="2"/>
  <c r="F25" i="2"/>
  <c r="F23" i="2"/>
  <c r="F22" i="2"/>
  <c r="F20" i="2"/>
  <c r="F19" i="2"/>
  <c r="F18" i="2"/>
  <c r="F17" i="2"/>
  <c r="F16" i="2"/>
  <c r="T81" i="2" l="1"/>
  <c r="N27" i="1" s="1"/>
  <c r="M68" i="2"/>
  <c r="N13" i="1" s="1"/>
  <c r="T14" i="2"/>
  <c r="N5" i="1" s="1"/>
  <c r="M81" i="2"/>
  <c r="N30" i="1" s="1"/>
  <c r="M108" i="2"/>
  <c r="N19" i="1" s="1"/>
  <c r="F81" i="2"/>
  <c r="N25" i="1" s="1"/>
  <c r="T68" i="2"/>
  <c r="N9" i="1" s="1"/>
  <c r="M27" i="2"/>
  <c r="N26" i="1" s="1"/>
  <c r="F68" i="2"/>
  <c r="N10" i="1" s="1"/>
  <c r="M95" i="2"/>
  <c r="N15" i="1" s="1"/>
  <c r="F108" i="2"/>
  <c r="N20" i="1" s="1"/>
  <c r="F95" i="2"/>
  <c r="N14" i="1" s="1"/>
  <c r="T41" i="2"/>
  <c r="N4" i="1" s="1"/>
  <c r="M54" i="2"/>
  <c r="N28" i="1" s="1"/>
  <c r="F54" i="2"/>
  <c r="N21" i="1" s="1"/>
  <c r="F41" i="2"/>
  <c r="N7" i="1" s="1"/>
  <c r="M41" i="2"/>
  <c r="N6" i="1" s="1"/>
  <c r="T27" i="2"/>
  <c r="N22" i="1" s="1"/>
  <c r="M14" i="2"/>
  <c r="N12" i="1" s="1"/>
  <c r="T54" i="2"/>
  <c r="N29" i="1" s="1"/>
  <c r="F14" i="2"/>
  <c r="N8" i="1" s="1"/>
  <c r="F27" i="2"/>
  <c r="N24" i="1" s="1"/>
</calcChain>
</file>

<file path=xl/sharedStrings.xml><?xml version="1.0" encoding="utf-8"?>
<sst xmlns="http://schemas.openxmlformats.org/spreadsheetml/2006/main" count="238" uniqueCount="48">
  <si>
    <t>Per-2</t>
  </si>
  <si>
    <t>Per-1</t>
  </si>
  <si>
    <t>1e periode</t>
  </si>
  <si>
    <t>2e periode</t>
  </si>
  <si>
    <t>Periode stand</t>
  </si>
  <si>
    <t>C1-klasse</t>
  </si>
  <si>
    <t>B.V.V. '75 1</t>
  </si>
  <si>
    <t>Ons Huis 1</t>
  </si>
  <si>
    <t>Kevelder 1</t>
  </si>
  <si>
    <t>Ivoor Groenlo 1</t>
  </si>
  <si>
    <t>Ronde 1 t/m  ronde 11</t>
  </si>
  <si>
    <t>ronde</t>
  </si>
  <si>
    <t>pnt</t>
  </si>
  <si>
    <t>tcar</t>
  </si>
  <si>
    <t>gcar</t>
  </si>
  <si>
    <t>% car</t>
  </si>
  <si>
    <t>totaal</t>
  </si>
  <si>
    <t xml:space="preserve"> </t>
  </si>
  <si>
    <t>Ivoor Gr. 1</t>
  </si>
  <si>
    <t>Wenters 1</t>
  </si>
  <si>
    <t>Wap v. B 1</t>
  </si>
  <si>
    <t>std</t>
  </si>
  <si>
    <t>Wapen van Borculo 1</t>
  </si>
  <si>
    <t xml:space="preserve">Indien de kampioen een periode heeft gewonnen dan wordt het als 2e geëindigde team in </t>
  </si>
  <si>
    <t xml:space="preserve">diezelfde periode, de periodewinnaar. Mocht het als 2e geëindigde team in de 2e periode al </t>
  </si>
  <si>
    <t>periodewinnaar zijn van de 1e periode dan wordt het als 3e geëindigde team in de</t>
  </si>
  <si>
    <t>BVV'75 1</t>
  </si>
  <si>
    <t>Ronde 12 t/m ronde 22</t>
  </si>
  <si>
    <t>2e periode de poulewinnaar. Etc.</t>
  </si>
  <si>
    <t>Bij gelijk aantal punten in een periode, bepaalt het behaalde % caramboles, de plaats in de</t>
  </si>
  <si>
    <t>betreffende periode.</t>
  </si>
  <si>
    <t xml:space="preserve"> (2e tabblad is de stand uitgewerkt)</t>
  </si>
  <si>
    <t>Kampioen</t>
  </si>
  <si>
    <t xml:space="preserve">                                         2e periode</t>
  </si>
  <si>
    <t>Bousema 12</t>
  </si>
  <si>
    <t>Bousema Lochem 12</t>
  </si>
  <si>
    <t>Wenters 2</t>
  </si>
  <si>
    <t>De beide periodewinnaars plaatsen zich voor de gewestelijke tussenronde.</t>
  </si>
  <si>
    <t>Bousema 13</t>
  </si>
  <si>
    <t>Bousema Lochem 13</t>
  </si>
  <si>
    <t>Driehoek 4</t>
  </si>
  <si>
    <t>Ellenkamp 1</t>
  </si>
  <si>
    <t>Driesprong 1</t>
  </si>
  <si>
    <t>8</t>
  </si>
  <si>
    <t>0</t>
  </si>
  <si>
    <t>4</t>
  </si>
  <si>
    <t>6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</si>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</sst>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d/m;@"/>
  </numFmts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2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17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5" xfId="0" applyFont="1" applyBorder="1"/>
    <xf numFmtId="0" fontId="4" fillId="0" borderId="1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" xfId="0" applyFont="1" applyBorder="1"/>
    <xf numFmtId="0" fontId="6" fillId="0" borderId="12" xfId="0" applyFont="1" applyBorder="1" applyAlignment="1">
      <alignment horizontal="center"/>
    </xf>
    <xf numFmtId="0" fontId="1" fillId="0" borderId="16" xfId="0" applyFont="1" applyBorder="1"/>
    <xf numFmtId="0" fontId="1" fillId="0" borderId="27" xfId="0" applyFont="1" applyBorder="1"/>
    <xf numFmtId="0" fontId="1" fillId="0" borderId="39" xfId="0" applyFont="1" applyBorder="1" applyAlignment="1">
      <alignment horizontal="center"/>
    </xf>
    <xf numFmtId="0" fontId="0" fillId="0" borderId="25" xfId="0" applyBorder="1"/>
    <xf numFmtId="0" fontId="5" fillId="0" borderId="25" xfId="0" applyFont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16" xfId="0" applyBorder="1"/>
    <xf numFmtId="0" fontId="5" fillId="0" borderId="11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" xfId="0" applyBorder="1"/>
    <xf numFmtId="0" fontId="0" fillId="0" borderId="3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0" xfId="0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9" xfId="0" applyFont="1" applyBorder="1"/>
    <xf numFmtId="0" fontId="5" fillId="0" borderId="49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27" xfId="0" quotePrefix="1" applyFont="1" applyBorder="1"/>
    <xf numFmtId="0" fontId="5" fillId="0" borderId="25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16" fontId="0" fillId="0" borderId="31" xfId="0" applyNumberFormat="1" applyBorder="1" applyAlignment="1">
      <alignment horizontal="left"/>
    </xf>
    <xf numFmtId="16" fontId="0" fillId="0" borderId="27" xfId="0" applyNumberFormat="1" applyBorder="1" applyAlignment="1">
      <alignment horizontal="left"/>
    </xf>
    <xf numFmtId="16" fontId="0" fillId="0" borderId="39" xfId="0" applyNumberFormat="1" applyBorder="1" applyAlignment="1">
      <alignment horizontal="left"/>
    </xf>
    <xf numFmtId="16" fontId="0" fillId="0" borderId="26" xfId="0" applyNumberFormat="1" applyBorder="1" applyAlignment="1">
      <alignment horizontal="left"/>
    </xf>
    <xf numFmtId="16" fontId="0" fillId="0" borderId="55" xfId="0" applyNumberFormat="1" applyBorder="1" applyAlignment="1">
      <alignment horizontal="left"/>
    </xf>
    <xf numFmtId="16" fontId="0" fillId="0" borderId="29" xfId="0" applyNumberFormat="1" applyBorder="1" applyAlignment="1">
      <alignment horizontal="left"/>
    </xf>
    <xf numFmtId="0" fontId="5" fillId="0" borderId="51" xfId="0" applyFont="1" applyBorder="1" applyAlignment="1">
      <alignment horizontal="left"/>
    </xf>
    <xf numFmtId="0" fontId="5" fillId="0" borderId="25" xfId="0" quotePrefix="1" applyFont="1" applyBorder="1" applyAlignment="1">
      <alignment horizontal="left"/>
    </xf>
    <xf numFmtId="0" fontId="1" fillId="0" borderId="40" xfId="0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2" fontId="1" fillId="0" borderId="26" xfId="0" applyNumberFormat="1" applyFont="1" applyBorder="1" applyAlignment="1">
      <alignment horizontal="center"/>
    </xf>
    <xf numFmtId="2" fontId="1" fillId="0" borderId="40" xfId="0" applyNumberFormat="1" applyFont="1" applyBorder="1" applyAlignment="1">
      <alignment horizontal="center"/>
    </xf>
    <xf numFmtId="2" fontId="1" fillId="0" borderId="22" xfId="0" applyNumberFormat="1" applyFont="1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31" xfId="0" applyNumberFormat="1" applyBorder="1" applyAlignment="1">
      <alignment horizontal="center"/>
    </xf>
    <xf numFmtId="2" fontId="1" fillId="0" borderId="31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2" fontId="1" fillId="0" borderId="27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2" fontId="12" fillId="0" borderId="40" xfId="0" applyNumberFormat="1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2" fontId="1" fillId="0" borderId="23" xfId="0" applyNumberFormat="1" applyFont="1" applyBorder="1" applyAlignment="1">
      <alignment horizontal="center"/>
    </xf>
    <xf numFmtId="1" fontId="1" fillId="0" borderId="27" xfId="0" applyNumberFormat="1" applyFont="1" applyBorder="1" applyAlignment="1">
      <alignment horizontal="center"/>
    </xf>
    <xf numFmtId="43" fontId="1" fillId="0" borderId="31" xfId="1" applyFont="1" applyBorder="1" applyAlignment="1">
      <alignment horizontal="center"/>
    </xf>
    <xf numFmtId="2" fontId="12" fillId="0" borderId="27" xfId="0" applyNumberFormat="1" applyFon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1" fontId="1" fillId="0" borderId="31" xfId="0" applyNumberFormat="1" applyFont="1" applyBorder="1" applyAlignment="1">
      <alignment horizontal="center"/>
    </xf>
    <xf numFmtId="2" fontId="1" fillId="0" borderId="29" xfId="0" applyNumberFormat="1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2" fontId="1" fillId="0" borderId="46" xfId="0" applyNumberFormat="1" applyFont="1" applyBorder="1" applyAlignment="1">
      <alignment horizontal="center"/>
    </xf>
    <xf numFmtId="2" fontId="1" fillId="0" borderId="51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2" fontId="1" fillId="0" borderId="13" xfId="0" applyNumberFormat="1" applyFont="1" applyBorder="1" applyAlignment="1">
      <alignment horizontal="center"/>
    </xf>
    <xf numFmtId="2" fontId="1" fillId="0" borderId="24" xfId="0" applyNumberFormat="1" applyFont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0" fillId="0" borderId="31" xfId="0" applyNumberFormat="1" applyBorder="1" applyAlignment="1">
      <alignment horizontal="center"/>
    </xf>
    <xf numFmtId="2" fontId="0" fillId="0" borderId="40" xfId="0" applyNumberFormat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1" fontId="1" fillId="0" borderId="39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2" fontId="1" fillId="0" borderId="41" xfId="0" applyNumberFormat="1" applyFont="1" applyBorder="1" applyAlignment="1">
      <alignment horizontal="center"/>
    </xf>
    <xf numFmtId="2" fontId="1" fillId="0" borderId="39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6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3" fillId="0" borderId="44" xfId="0" applyNumberFormat="1" applyFont="1" applyBorder="1" applyAlignment="1">
      <alignment horizontal="center"/>
    </xf>
    <xf numFmtId="2" fontId="10" fillId="0" borderId="26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2" fontId="10" fillId="0" borderId="27" xfId="0" applyNumberFormat="1" applyFont="1" applyBorder="1" applyAlignment="1">
      <alignment horizontal="center"/>
    </xf>
    <xf numFmtId="2" fontId="10" fillId="0" borderId="39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45" xfId="0" applyNumberFormat="1" applyFont="1" applyBorder="1" applyAlignment="1">
      <alignment horizontal="center"/>
    </xf>
    <xf numFmtId="2" fontId="10" fillId="0" borderId="29" xfId="0" applyNumberFormat="1" applyFont="1" applyBorder="1" applyAlignment="1">
      <alignment horizontal="center"/>
    </xf>
    <xf numFmtId="0" fontId="9" fillId="0" borderId="3" xfId="0" applyFont="1" applyBorder="1"/>
    <xf numFmtId="0" fontId="1" fillId="0" borderId="59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1" xfId="0" applyFont="1" applyBorder="1" applyAlignment="1">
      <alignment horizontal="center" vertical="top"/>
    </xf>
    <xf numFmtId="0" fontId="1" fillId="0" borderId="61" xfId="0" applyFont="1" applyBorder="1" applyAlignment="1">
      <alignment horizontal="left"/>
    </xf>
    <xf numFmtId="0" fontId="1" fillId="0" borderId="5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5" xfId="0" applyFont="1" applyBorder="1"/>
    <xf numFmtId="0" fontId="1" fillId="0" borderId="12" xfId="0" applyFont="1" applyBorder="1"/>
    <xf numFmtId="0" fontId="1" fillId="0" borderId="61" xfId="0" applyFont="1" applyBorder="1"/>
    <xf numFmtId="0" fontId="1" fillId="0" borderId="50" xfId="0" applyFont="1" applyBorder="1"/>
    <xf numFmtId="49" fontId="3" fillId="0" borderId="28" xfId="0" applyNumberFormat="1" applyFont="1" applyBorder="1" applyAlignment="1">
      <alignment horizontal="center"/>
    </xf>
    <xf numFmtId="2" fontId="10" fillId="0" borderId="59" xfId="0" applyNumberFormat="1" applyFont="1" applyBorder="1" applyAlignment="1">
      <alignment horizontal="center"/>
    </xf>
    <xf numFmtId="2" fontId="10" fillId="0" borderId="57" xfId="0" applyNumberFormat="1" applyFont="1" applyBorder="1" applyAlignment="1">
      <alignment horizontal="center"/>
    </xf>
    <xf numFmtId="0" fontId="1" fillId="0" borderId="26" xfId="0" applyFont="1" applyBorder="1"/>
    <xf numFmtId="0" fontId="1" fillId="0" borderId="60" xfId="0" applyFont="1" applyBorder="1" applyAlignment="1">
      <alignment horizontal="center"/>
    </xf>
    <xf numFmtId="16" fontId="0" fillId="0" borderId="56" xfId="0" applyNumberFormat="1" applyBorder="1" applyAlignment="1">
      <alignment horizontal="left"/>
    </xf>
    <xf numFmtId="16" fontId="0" fillId="0" borderId="57" xfId="0" applyNumberFormat="1" applyBorder="1" applyAlignment="1">
      <alignment horizontal="left"/>
    </xf>
    <xf numFmtId="16" fontId="0" fillId="0" borderId="58" xfId="0" applyNumberFormat="1" applyBorder="1" applyAlignment="1">
      <alignment horizontal="left"/>
    </xf>
    <xf numFmtId="16" fontId="0" fillId="0" borderId="59" xfId="0" applyNumberFormat="1" applyBorder="1" applyAlignment="1">
      <alignment horizontal="left"/>
    </xf>
    <xf numFmtId="16" fontId="0" fillId="0" borderId="60" xfId="0" applyNumberFormat="1" applyBorder="1" applyAlignment="1">
      <alignment horizontal="left"/>
    </xf>
    <xf numFmtId="16" fontId="0" fillId="0" borderId="0" xfId="0" applyNumberFormat="1" applyAlignment="1">
      <alignment horizontal="left"/>
    </xf>
    <xf numFmtId="49" fontId="3" fillId="0" borderId="62" xfId="0" applyNumberFormat="1" applyFont="1" applyBorder="1" applyAlignment="1">
      <alignment horizontal="center"/>
    </xf>
    <xf numFmtId="1" fontId="1" fillId="0" borderId="4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1" fontId="1" fillId="0" borderId="2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36" xfId="0" applyNumberFormat="1" applyFont="1" applyBorder="1" applyAlignment="1">
      <alignment horizontal="center"/>
    </xf>
    <xf numFmtId="49" fontId="3" fillId="0" borderId="37" xfId="0" applyNumberFormat="1" applyFont="1" applyBorder="1" applyAlignment="1">
      <alignment horizontal="center"/>
    </xf>
    <xf numFmtId="49" fontId="3" fillId="0" borderId="43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1" fillId="0" borderId="39" xfId="0" applyFont="1" applyBorder="1"/>
    <xf numFmtId="16" fontId="0" fillId="0" borderId="7" xfId="0" applyNumberFormat="1" applyBorder="1" applyAlignment="1">
      <alignment horizontal="center"/>
    </xf>
    <xf numFmtId="0" fontId="1" fillId="0" borderId="65" xfId="0" applyFont="1" applyBorder="1"/>
    <xf numFmtId="0" fontId="1" fillId="0" borderId="64" xfId="0" applyFont="1" applyBorder="1"/>
    <xf numFmtId="16" fontId="0" fillId="4" borderId="26" xfId="0" applyNumberFormat="1" applyFill="1" applyBorder="1" applyAlignment="1">
      <alignment horizontal="left"/>
    </xf>
    <xf numFmtId="16" fontId="0" fillId="4" borderId="31" xfId="0" applyNumberFormat="1" applyFill="1" applyBorder="1" applyAlignment="1">
      <alignment horizontal="left"/>
    </xf>
    <xf numFmtId="16" fontId="0" fillId="5" borderId="27" xfId="0" applyNumberFormat="1" applyFill="1" applyBorder="1" applyAlignment="1">
      <alignment horizontal="left"/>
    </xf>
    <xf numFmtId="16" fontId="0" fillId="5" borderId="57" xfId="0" applyNumberFormat="1" applyFill="1" applyBorder="1" applyAlignment="1">
      <alignment horizontal="left"/>
    </xf>
    <xf numFmtId="16" fontId="0" fillId="5" borderId="39" xfId="0" applyNumberFormat="1" applyFill="1" applyBorder="1" applyAlignment="1">
      <alignment horizontal="left"/>
    </xf>
    <xf numFmtId="49" fontId="3" fillId="4" borderId="28" xfId="0" applyNumberFormat="1" applyFont="1" applyFill="1" applyBorder="1" applyAlignment="1">
      <alignment horizontal="center"/>
    </xf>
    <xf numFmtId="49" fontId="3" fillId="6" borderId="1" xfId="0" applyNumberFormat="1" applyFont="1" applyFill="1" applyBorder="1" applyAlignment="1">
      <alignment horizontal="center"/>
    </xf>
    <xf numFmtId="16" fontId="0" fillId="6" borderId="27" xfId="0" applyNumberFormat="1" applyFill="1" applyBorder="1" applyAlignment="1">
      <alignment horizontal="left"/>
    </xf>
    <xf numFmtId="49" fontId="3" fillId="5" borderId="1" xfId="0" applyNumberFormat="1" applyFont="1" applyFill="1" applyBorder="1" applyAlignment="1">
      <alignment horizontal="center"/>
    </xf>
    <xf numFmtId="16" fontId="0" fillId="2" borderId="27" xfId="0" applyNumberForma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49" fontId="3" fillId="7" borderId="2" xfId="0" applyNumberFormat="1" applyFont="1" applyFill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1" fillId="0" borderId="18" xfId="0" applyNumberFormat="1" applyFont="1" applyBorder="1"/>
    <xf numFmtId="49" fontId="1" fillId="0" borderId="12" xfId="0" applyNumberFormat="1" applyFont="1" applyBorder="1"/>
    <xf numFmtId="49" fontId="1" fillId="0" borderId="19" xfId="0" applyNumberFormat="1" applyFont="1" applyBorder="1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49" fontId="3" fillId="8" borderId="28" xfId="0" applyNumberFormat="1" applyFont="1" applyFill="1" applyBorder="1" applyAlignment="1">
      <alignment horizontal="center"/>
    </xf>
    <xf numFmtId="16" fontId="0" fillId="8" borderId="31" xfId="0" applyNumberFormat="1" applyFill="1" applyBorder="1" applyAlignment="1">
      <alignment horizontal="left"/>
    </xf>
    <xf numFmtId="16" fontId="0" fillId="8" borderId="56" xfId="0" applyNumberFormat="1" applyFill="1" applyBorder="1" applyAlignment="1">
      <alignment horizontal="left"/>
    </xf>
    <xf numFmtId="49" fontId="3" fillId="9" borderId="1" xfId="0" applyNumberFormat="1" applyFont="1" applyFill="1" applyBorder="1" applyAlignment="1">
      <alignment horizontal="center"/>
    </xf>
    <xf numFmtId="16" fontId="0" fillId="9" borderId="57" xfId="0" applyNumberFormat="1" applyFill="1" applyBorder="1" applyAlignment="1">
      <alignment horizontal="left"/>
    </xf>
    <xf numFmtId="16" fontId="0" fillId="10" borderId="27" xfId="0" applyNumberFormat="1" applyFill="1" applyBorder="1" applyAlignment="1">
      <alignment horizontal="left"/>
    </xf>
    <xf numFmtId="49" fontId="3" fillId="10" borderId="1" xfId="0" applyNumberFormat="1" applyFont="1" applyFill="1" applyBorder="1" applyAlignment="1">
      <alignment horizontal="center"/>
    </xf>
    <xf numFmtId="16" fontId="10" fillId="10" borderId="3" xfId="0" applyNumberFormat="1" applyFont="1" applyFill="1" applyBorder="1" applyAlignment="1">
      <alignment horizontal="center"/>
    </xf>
    <xf numFmtId="16" fontId="10" fillId="7" borderId="3" xfId="0" applyNumberFormat="1" applyFont="1" applyFill="1" applyBorder="1" applyAlignment="1">
      <alignment horizontal="center"/>
    </xf>
    <xf numFmtId="0" fontId="10" fillId="0" borderId="66" xfId="0" applyFont="1" applyBorder="1" applyAlignment="1">
      <alignment horizontal="center"/>
    </xf>
    <xf numFmtId="16" fontId="10" fillId="6" borderId="3" xfId="0" applyNumberFormat="1" applyFont="1" applyFill="1" applyBorder="1" applyAlignment="1">
      <alignment horizontal="center"/>
    </xf>
    <xf numFmtId="16" fontId="10" fillId="4" borderId="3" xfId="0" applyNumberFormat="1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16" fontId="10" fillId="8" borderId="3" xfId="0" applyNumberFormat="1" applyFont="1" applyFill="1" applyBorder="1" applyAlignment="1">
      <alignment horizontal="center"/>
    </xf>
    <xf numFmtId="16" fontId="10" fillId="5" borderId="3" xfId="0" applyNumberFormat="1" applyFont="1" applyFill="1" applyBorder="1" applyAlignment="1">
      <alignment horizontal="center"/>
    </xf>
    <xf numFmtId="16" fontId="10" fillId="2" borderId="55" xfId="0" applyNumberFormat="1" applyFont="1" applyFill="1" applyBorder="1" applyAlignment="1">
      <alignment horizontal="center"/>
    </xf>
    <xf numFmtId="16" fontId="10" fillId="9" borderId="3" xfId="0" applyNumberFormat="1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16" fontId="10" fillId="5" borderId="0" xfId="0" applyNumberFormat="1" applyFont="1" applyFill="1" applyBorder="1" applyAlignment="1">
      <alignment horizontal="center"/>
    </xf>
    <xf numFmtId="49" fontId="3" fillId="6" borderId="21" xfId="0" applyNumberFormat="1" applyFont="1" applyFill="1" applyBorder="1" applyAlignment="1">
      <alignment horizontal="center"/>
    </xf>
    <xf numFmtId="49" fontId="3" fillId="7" borderId="44" xfId="0" applyNumberFormat="1" applyFont="1" applyFill="1" applyBorder="1" applyAlignment="1">
      <alignment horizontal="center"/>
    </xf>
    <xf numFmtId="16" fontId="10" fillId="2" borderId="25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3" fillId="0" borderId="57" xfId="0" applyNumberFormat="1" applyFont="1" applyBorder="1" applyAlignment="1">
      <alignment horizontal="center"/>
    </xf>
    <xf numFmtId="49" fontId="3" fillId="4" borderId="63" xfId="0" applyNumberFormat="1" applyFont="1" applyFill="1" applyBorder="1" applyAlignment="1">
      <alignment horizontal="center"/>
    </xf>
    <xf numFmtId="2" fontId="13" fillId="0" borderId="60" xfId="0" applyNumberFormat="1" applyFont="1" applyBorder="1" applyAlignment="1">
      <alignment horizontal="center"/>
    </xf>
    <xf numFmtId="16" fontId="10" fillId="4" borderId="55" xfId="0" applyNumberFormat="1" applyFont="1" applyFill="1" applyBorder="1" applyAlignment="1">
      <alignment horizontal="center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6"/>
  <sheetViews>
    <sheetView tabSelected="1" zoomScale="160" zoomScaleNormal="160" workbookViewId="0">
      <selection activeCell="S19" sqref="S19"/>
    </sheetView>
  </sheetViews>
  <sheetFormatPr defaultColWidth="9.140625" defaultRowHeight="15" x14ac:dyDescent="0.25"/>
  <cols>
    <col min="1" max="1" width="5.7109375" style="2" bestFit="1" customWidth="1"/>
    <col min="2" max="2" width="19.5703125" style="2" customWidth="1"/>
    <col min="3" max="3" width="4.28515625" style="3" customWidth="1"/>
    <col min="4" max="5" width="4.28515625" style="1" customWidth="1"/>
    <col min="6" max="13" width="4" style="1" customWidth="1"/>
    <col min="14" max="14" width="5.140625" style="1" customWidth="1"/>
    <col min="15" max="15" width="7.42578125" style="196" customWidth="1"/>
    <col min="16" max="16" width="5" style="63" customWidth="1"/>
    <col min="17" max="17" width="0.140625" style="63" hidden="1" customWidth="1"/>
    <col min="18" max="18" width="5" style="63" customWidth="1"/>
    <col min="19" max="19" width="5.5703125" style="2" bestFit="1" customWidth="1"/>
    <col min="20" max="25" width="9.140625" style="2" hidden="1" customWidth="1"/>
    <col min="26" max="16384" width="9.140625" style="2"/>
  </cols>
  <sheetData>
    <row r="1" spans="1:26" ht="15.75" thickBot="1" x14ac:dyDescent="0.3">
      <c r="B1" s="9" t="s">
        <v>4</v>
      </c>
      <c r="C1" s="223" t="s">
        <v>2</v>
      </c>
      <c r="D1" s="224"/>
      <c r="E1" s="224"/>
      <c r="F1" s="224"/>
      <c r="G1" s="224"/>
      <c r="H1" s="224"/>
      <c r="I1" s="224"/>
      <c r="J1" s="224"/>
      <c r="K1" s="224"/>
      <c r="L1" s="224"/>
      <c r="M1" s="225"/>
      <c r="N1" s="7"/>
      <c r="O1" s="191"/>
    </row>
    <row r="2" spans="1:26" ht="15.75" thickBot="1" x14ac:dyDescent="0.3">
      <c r="A2" s="18" t="s">
        <v>1</v>
      </c>
      <c r="B2" s="9" t="s">
        <v>5</v>
      </c>
      <c r="C2" s="4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10">
        <v>9</v>
      </c>
      <c r="L2" s="10">
        <v>10</v>
      </c>
      <c r="M2" s="6">
        <v>11</v>
      </c>
      <c r="N2" s="19" t="s">
        <v>15</v>
      </c>
      <c r="O2" s="192" t="s">
        <v>21</v>
      </c>
    </row>
    <row r="3" spans="1:26" ht="3.75" customHeight="1" thickBot="1" x14ac:dyDescent="0.3"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</row>
    <row r="4" spans="1:26" ht="16.5" thickBot="1" x14ac:dyDescent="0.3">
      <c r="A4" s="144">
        <v>1</v>
      </c>
      <c r="B4" s="157" t="s">
        <v>41</v>
      </c>
      <c r="C4" s="165" t="s">
        <v>43</v>
      </c>
      <c r="D4" s="128"/>
      <c r="E4" s="229"/>
      <c r="F4" s="128"/>
      <c r="G4" s="128"/>
      <c r="H4" s="128"/>
      <c r="I4" s="128"/>
      <c r="J4" s="128"/>
      <c r="K4" s="128"/>
      <c r="L4" s="128"/>
      <c r="M4" s="230"/>
      <c r="N4" s="155">
        <f>'stand per periode uitgewerkt'!T41</f>
        <v>100</v>
      </c>
      <c r="O4" s="198">
        <f>'stand per periode uitgewerkt'!Q41</f>
        <v>8</v>
      </c>
      <c r="P4" s="214">
        <v>46315</v>
      </c>
      <c r="Q4" s="232"/>
      <c r="R4" s="216">
        <v>46363</v>
      </c>
    </row>
    <row r="5" spans="1:26" ht="16.5" thickBot="1" x14ac:dyDescent="0.3">
      <c r="A5" s="145">
        <v>2</v>
      </c>
      <c r="B5" s="21" t="s">
        <v>6</v>
      </c>
      <c r="C5" s="154" t="s">
        <v>46</v>
      </c>
      <c r="D5" s="129"/>
      <c r="E5" s="189"/>
      <c r="F5" s="129"/>
      <c r="G5" s="129"/>
      <c r="H5" s="129"/>
      <c r="I5" s="129"/>
      <c r="J5" s="129"/>
      <c r="K5" s="129"/>
      <c r="L5" s="129"/>
      <c r="M5" s="137"/>
      <c r="N5" s="156">
        <f>'stand per periode uitgewerkt'!T14</f>
        <v>98.125</v>
      </c>
      <c r="O5" s="199">
        <f>'stand per periode uitgewerkt'!Q14</f>
        <v>6</v>
      </c>
      <c r="P5" s="231">
        <v>46317</v>
      </c>
      <c r="Q5" s="233"/>
      <c r="R5" s="2"/>
    </row>
    <row r="6" spans="1:26" ht="16.5" thickBot="1" x14ac:dyDescent="0.3">
      <c r="A6" s="145">
        <v>3</v>
      </c>
      <c r="B6" s="21" t="s">
        <v>42</v>
      </c>
      <c r="C6" s="154" t="s">
        <v>46</v>
      </c>
      <c r="D6" s="129"/>
      <c r="E6" s="212"/>
      <c r="F6" s="129"/>
      <c r="G6" s="129"/>
      <c r="H6" s="129"/>
      <c r="I6" s="129"/>
      <c r="J6" s="129"/>
      <c r="K6" s="129"/>
      <c r="L6" s="129"/>
      <c r="M6" s="137"/>
      <c r="N6" s="156">
        <f>'stand per periode uitgewerkt'!M41</f>
        <v>94.821428571428569</v>
      </c>
      <c r="O6" s="199">
        <f>'stand per periode uitgewerkt'!J41</f>
        <v>6</v>
      </c>
      <c r="P6" s="213">
        <v>46318</v>
      </c>
      <c r="Q6" s="218"/>
      <c r="R6" s="2"/>
    </row>
    <row r="7" spans="1:26" ht="16.5" thickBot="1" x14ac:dyDescent="0.3">
      <c r="A7" s="145">
        <v>4</v>
      </c>
      <c r="B7" s="21" t="s">
        <v>40</v>
      </c>
      <c r="C7" s="154" t="s">
        <v>45</v>
      </c>
      <c r="D7" s="129"/>
      <c r="E7" s="189"/>
      <c r="F7" s="129"/>
      <c r="G7" s="129"/>
      <c r="H7" s="129"/>
      <c r="I7" s="129"/>
      <c r="J7" s="129"/>
      <c r="K7" s="129"/>
      <c r="L7" s="129"/>
      <c r="M7" s="137"/>
      <c r="N7" s="156">
        <f>'stand per periode uitgewerkt'!F41</f>
        <v>92.807017543859644</v>
      </c>
      <c r="O7" s="199">
        <f>'stand per periode uitgewerkt'!C41</f>
        <v>4</v>
      </c>
      <c r="P7" s="221">
        <v>46317</v>
      </c>
      <c r="Q7" s="1"/>
      <c r="R7" s="2"/>
      <c r="W7" s="2" t="s">
        <v>17</v>
      </c>
    </row>
    <row r="8" spans="1:26" ht="16.5" thickBot="1" x14ac:dyDescent="0.3">
      <c r="A8" s="145">
        <v>5</v>
      </c>
      <c r="B8" s="21" t="s">
        <v>39</v>
      </c>
      <c r="C8" s="154" t="s">
        <v>45</v>
      </c>
      <c r="D8" s="129"/>
      <c r="E8" s="212"/>
      <c r="F8" s="129"/>
      <c r="G8" s="129"/>
      <c r="H8" s="129"/>
      <c r="I8" s="129"/>
      <c r="J8" s="129"/>
      <c r="K8" s="129"/>
      <c r="L8" s="129"/>
      <c r="M8" s="137"/>
      <c r="N8" s="156">
        <f>'stand per periode uitgewerkt'!F14</f>
        <v>80.416666666666671</v>
      </c>
      <c r="O8" s="199">
        <f>'stand per periode uitgewerkt'!C14</f>
        <v>4</v>
      </c>
      <c r="P8" s="213">
        <v>46318</v>
      </c>
      <c r="R8" s="2"/>
    </row>
    <row r="9" spans="1:26" ht="15.75" x14ac:dyDescent="0.25">
      <c r="A9" s="145">
        <v>6</v>
      </c>
      <c r="B9" s="21" t="s">
        <v>7</v>
      </c>
      <c r="C9" s="154" t="s">
        <v>47</v>
      </c>
      <c r="D9" s="129"/>
      <c r="E9" s="129"/>
      <c r="F9" s="129"/>
      <c r="G9" s="129"/>
      <c r="H9" s="129"/>
      <c r="I9" s="129"/>
      <c r="J9" s="129"/>
      <c r="K9" s="129"/>
      <c r="L9" s="129"/>
      <c r="M9" s="137"/>
      <c r="N9" s="156">
        <f>'stand per periode uitgewerkt'!T68</f>
        <v>86.833333333333329</v>
      </c>
      <c r="O9" s="199">
        <f>'stand per periode uitgewerkt'!Q68</f>
        <v>2</v>
      </c>
      <c r="Q9" s="1"/>
      <c r="R9" s="2"/>
    </row>
    <row r="10" spans="1:26" ht="16.5" thickBot="1" x14ac:dyDescent="0.3">
      <c r="A10" s="145">
        <v>7</v>
      </c>
      <c r="B10" s="21" t="s">
        <v>9</v>
      </c>
      <c r="C10" s="154" t="s">
        <v>47</v>
      </c>
      <c r="D10" s="129"/>
      <c r="E10" s="129"/>
      <c r="F10" s="129"/>
      <c r="G10" s="129"/>
      <c r="H10" s="129"/>
      <c r="I10" s="129"/>
      <c r="J10" s="129"/>
      <c r="K10" s="129"/>
      <c r="L10" s="129"/>
      <c r="M10" s="137"/>
      <c r="N10" s="156">
        <f>'stand per periode uitgewerkt'!F68</f>
        <v>66.59574468085107</v>
      </c>
      <c r="O10" s="199">
        <f>'stand per periode uitgewerkt'!C68</f>
        <v>2</v>
      </c>
      <c r="P10" s="1"/>
      <c r="Q10" s="1"/>
      <c r="R10" s="2"/>
      <c r="Z10" s="2" t="s">
        <v>17</v>
      </c>
    </row>
    <row r="11" spans="1:26" ht="16.5" thickBot="1" x14ac:dyDescent="0.3">
      <c r="A11" s="145">
        <v>8</v>
      </c>
      <c r="B11" s="21" t="s">
        <v>36</v>
      </c>
      <c r="C11" s="154" t="s">
        <v>44</v>
      </c>
      <c r="D11" s="209"/>
      <c r="E11" s="187"/>
      <c r="F11" s="129"/>
      <c r="G11" s="129"/>
      <c r="H11" s="129"/>
      <c r="I11" s="129"/>
      <c r="J11" s="129"/>
      <c r="K11" s="129"/>
      <c r="L11" s="129"/>
      <c r="M11" s="137"/>
      <c r="N11" s="156">
        <f>'stand per periode uitgewerkt'!T95</f>
        <v>60.517241379310349</v>
      </c>
      <c r="O11" s="199">
        <f>'stand per periode uitgewerkt'!Q95</f>
        <v>0</v>
      </c>
      <c r="P11" s="222">
        <v>46317</v>
      </c>
      <c r="Q11" s="234"/>
      <c r="R11" s="220">
        <v>46364</v>
      </c>
    </row>
    <row r="12" spans="1:26" ht="16.5" thickBot="1" x14ac:dyDescent="0.3">
      <c r="A12" s="145">
        <v>9</v>
      </c>
      <c r="B12" s="21" t="s">
        <v>35</v>
      </c>
      <c r="C12" s="184"/>
      <c r="D12" s="129"/>
      <c r="E12" s="185"/>
      <c r="F12" s="129"/>
      <c r="G12" s="129"/>
      <c r="H12" s="129"/>
      <c r="I12" s="129"/>
      <c r="J12" s="129"/>
      <c r="K12" s="129"/>
      <c r="L12" s="129"/>
      <c r="M12" s="137"/>
      <c r="N12" s="235" t="e">
        <f>'stand per periode uitgewerkt'!M14</f>
        <v>#DIV/0!</v>
      </c>
      <c r="O12" s="199">
        <f>'stand per periode uitgewerkt'!J14</f>
        <v>0</v>
      </c>
      <c r="P12" s="238">
        <v>46315</v>
      </c>
      <c r="Q12" s="232"/>
      <c r="R12" s="216">
        <v>46363</v>
      </c>
    </row>
    <row r="13" spans="1:26" ht="16.5" thickBot="1" x14ac:dyDescent="0.3">
      <c r="A13" s="145">
        <v>10</v>
      </c>
      <c r="B13" s="21" t="s">
        <v>8</v>
      </c>
      <c r="C13" s="206"/>
      <c r="D13" s="129"/>
      <c r="E13" s="187"/>
      <c r="F13" s="129"/>
      <c r="G13" s="129"/>
      <c r="H13" s="129"/>
      <c r="I13" s="129"/>
      <c r="J13" s="129"/>
      <c r="K13" s="129"/>
      <c r="L13" s="129"/>
      <c r="M13" s="190"/>
      <c r="N13" s="235" t="e">
        <f>'stand per periode uitgewerkt'!M68</f>
        <v>#DIV/0!</v>
      </c>
      <c r="O13" s="199">
        <f>'stand per periode uitgewerkt'!J68</f>
        <v>0</v>
      </c>
      <c r="P13" s="214">
        <v>46315</v>
      </c>
      <c r="Q13" s="234"/>
      <c r="R13" s="228">
        <v>46364</v>
      </c>
      <c r="S13" s="219">
        <v>46372</v>
      </c>
    </row>
    <row r="14" spans="1:26" ht="16.5" thickBot="1" x14ac:dyDescent="0.3">
      <c r="A14" s="145">
        <v>11</v>
      </c>
      <c r="B14" s="78" t="s">
        <v>22</v>
      </c>
      <c r="C14" s="206"/>
      <c r="D14" s="209"/>
      <c r="E14" s="129"/>
      <c r="F14" s="129"/>
      <c r="G14" s="129"/>
      <c r="H14" s="129"/>
      <c r="I14" s="129"/>
      <c r="J14" s="129"/>
      <c r="K14" s="129"/>
      <c r="L14" s="129"/>
      <c r="M14" s="137"/>
      <c r="N14" s="235" t="e">
        <f>'stand per periode uitgewerkt'!F95</f>
        <v>#DIV/0!</v>
      </c>
      <c r="O14" s="199">
        <f>'stand per periode uitgewerkt'!C95</f>
        <v>0</v>
      </c>
      <c r="P14" s="222">
        <v>46317</v>
      </c>
      <c r="R14" s="1"/>
      <c r="S14" s="219">
        <v>46372</v>
      </c>
    </row>
    <row r="15" spans="1:26" ht="16.5" thickBot="1" x14ac:dyDescent="0.3">
      <c r="A15" s="158">
        <v>12</v>
      </c>
      <c r="B15" s="65" t="s">
        <v>19</v>
      </c>
      <c r="C15" s="236"/>
      <c r="D15" s="140"/>
      <c r="E15" s="140"/>
      <c r="F15" s="140"/>
      <c r="G15" s="140"/>
      <c r="H15" s="140"/>
      <c r="I15" s="140"/>
      <c r="J15" s="140"/>
      <c r="K15" s="140"/>
      <c r="L15" s="140"/>
      <c r="M15" s="141"/>
      <c r="N15" s="237" t="e">
        <f>'stand per periode uitgewerkt'!M95</f>
        <v>#DIV/0!</v>
      </c>
      <c r="O15" s="200">
        <f>'stand per periode uitgewerkt'!J95</f>
        <v>0</v>
      </c>
      <c r="P15" s="217">
        <v>46315</v>
      </c>
      <c r="Q15" s="215"/>
      <c r="R15" s="2"/>
    </row>
    <row r="16" spans="1:26" ht="16.5" thickBot="1" x14ac:dyDescent="0.3">
      <c r="B16" s="146" t="s">
        <v>4</v>
      </c>
      <c r="C16" s="147" t="s">
        <v>33</v>
      </c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00"/>
      <c r="O16" s="130"/>
      <c r="P16" s="132"/>
    </row>
    <row r="17" spans="1:18" ht="15.75" thickBot="1" x14ac:dyDescent="0.3">
      <c r="A17" s="18" t="s">
        <v>0</v>
      </c>
      <c r="B17" s="9" t="s">
        <v>5</v>
      </c>
      <c r="C17" s="4">
        <v>12</v>
      </c>
      <c r="D17" s="5">
        <v>13</v>
      </c>
      <c r="E17" s="5">
        <v>14</v>
      </c>
      <c r="F17" s="5">
        <v>15</v>
      </c>
      <c r="G17" s="5">
        <v>16</v>
      </c>
      <c r="H17" s="5">
        <v>17</v>
      </c>
      <c r="I17" s="5">
        <v>18</v>
      </c>
      <c r="J17" s="5">
        <v>19</v>
      </c>
      <c r="K17" s="5">
        <v>20</v>
      </c>
      <c r="L17" s="10">
        <v>21</v>
      </c>
      <c r="M17" s="10">
        <v>22</v>
      </c>
      <c r="N17" s="131" t="s">
        <v>15</v>
      </c>
      <c r="O17" s="192" t="s">
        <v>21</v>
      </c>
      <c r="P17" s="132"/>
      <c r="Q17" s="132"/>
    </row>
    <row r="18" spans="1:18" ht="3.75" customHeight="1" thickBot="1" x14ac:dyDescent="0.3">
      <c r="A18" s="1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4"/>
      <c r="O18" s="130"/>
      <c r="P18" s="132"/>
      <c r="Q18" s="132"/>
    </row>
    <row r="19" spans="1:18" ht="15.75" x14ac:dyDescent="0.25">
      <c r="A19" s="15">
        <v>1</v>
      </c>
      <c r="B19" s="157" t="s">
        <v>19</v>
      </c>
      <c r="C19" s="169"/>
      <c r="D19" s="128"/>
      <c r="E19" s="128"/>
      <c r="F19" s="128"/>
      <c r="G19" s="128"/>
      <c r="H19" s="128"/>
      <c r="I19" s="128"/>
      <c r="J19" s="128"/>
      <c r="K19" s="128"/>
      <c r="L19" s="128"/>
      <c r="M19" s="135"/>
      <c r="N19" s="136" t="e">
        <f>'stand per periode uitgewerkt'!M108</f>
        <v>#DIV/0!</v>
      </c>
      <c r="O19" s="201">
        <f>'stand per periode uitgewerkt'!J108</f>
        <v>0</v>
      </c>
      <c r="P19" s="1"/>
      <c r="Q19" s="1"/>
      <c r="R19" s="1"/>
    </row>
    <row r="20" spans="1:18" ht="15.75" x14ac:dyDescent="0.25">
      <c r="A20" s="16">
        <v>2</v>
      </c>
      <c r="B20" s="78" t="s">
        <v>22</v>
      </c>
      <c r="C20" s="170"/>
      <c r="D20" s="129"/>
      <c r="E20" s="129"/>
      <c r="F20" s="129"/>
      <c r="G20" s="129"/>
      <c r="H20" s="129"/>
      <c r="I20" s="129"/>
      <c r="J20" s="129"/>
      <c r="K20" s="129"/>
      <c r="L20" s="129"/>
      <c r="M20" s="137"/>
      <c r="N20" s="138" t="e">
        <f>'stand per periode uitgewerkt'!F108</f>
        <v>#DIV/0!</v>
      </c>
      <c r="O20" s="202">
        <f>'stand per periode uitgewerkt'!C108</f>
        <v>0</v>
      </c>
      <c r="P20" s="1"/>
      <c r="Q20" s="1"/>
      <c r="R20" s="1"/>
    </row>
    <row r="21" spans="1:18" ht="15.75" x14ac:dyDescent="0.25">
      <c r="A21" s="16">
        <v>3</v>
      </c>
      <c r="B21" s="21" t="s">
        <v>40</v>
      </c>
      <c r="C21" s="170"/>
      <c r="D21" s="129"/>
      <c r="E21" s="129"/>
      <c r="F21" s="129"/>
      <c r="G21" s="129"/>
      <c r="H21" s="129"/>
      <c r="I21" s="129"/>
      <c r="J21" s="129"/>
      <c r="K21" s="129"/>
      <c r="L21" s="129"/>
      <c r="M21" s="137"/>
      <c r="N21" s="138" t="e">
        <f>'stand per periode uitgewerkt'!F54</f>
        <v>#DIV/0!</v>
      </c>
      <c r="O21" s="202">
        <f>'stand per periode uitgewerkt'!C54</f>
        <v>0</v>
      </c>
      <c r="P21" s="1"/>
      <c r="Q21" s="1"/>
      <c r="R21" s="1"/>
    </row>
    <row r="22" spans="1:18" ht="15.75" x14ac:dyDescent="0.25">
      <c r="A22" s="16">
        <v>4</v>
      </c>
      <c r="B22" s="21" t="s">
        <v>6</v>
      </c>
      <c r="C22" s="170"/>
      <c r="D22" s="129"/>
      <c r="E22" s="129"/>
      <c r="F22" s="129"/>
      <c r="G22" s="129"/>
      <c r="H22" s="129"/>
      <c r="I22" s="129"/>
      <c r="J22" s="129"/>
      <c r="K22" s="129"/>
      <c r="L22" s="129"/>
      <c r="M22" s="137"/>
      <c r="N22" s="138" t="e">
        <f>'stand per periode uitgewerkt'!T27</f>
        <v>#DIV/0!</v>
      </c>
      <c r="O22" s="202">
        <f>'stand per periode uitgewerkt'!Q27</f>
        <v>0</v>
      </c>
      <c r="P22" s="1"/>
      <c r="Q22" s="1"/>
      <c r="R22" s="1"/>
    </row>
    <row r="23" spans="1:18" ht="15.75" x14ac:dyDescent="0.25">
      <c r="A23" s="16">
        <v>5</v>
      </c>
      <c r="B23" s="21" t="s">
        <v>36</v>
      </c>
      <c r="C23" s="170"/>
      <c r="D23" s="129"/>
      <c r="E23" s="129"/>
      <c r="F23" s="129"/>
      <c r="G23" s="129"/>
      <c r="H23" s="129"/>
      <c r="I23" s="129"/>
      <c r="J23" s="129"/>
      <c r="K23" s="129"/>
      <c r="L23" s="129"/>
      <c r="M23" s="137"/>
      <c r="N23" s="138" t="e">
        <f>'stand per periode uitgewerkt'!T108</f>
        <v>#DIV/0!</v>
      </c>
      <c r="O23" s="202">
        <f>'stand per periode uitgewerkt'!Q108</f>
        <v>0</v>
      </c>
      <c r="P23" s="1"/>
      <c r="Q23" s="1"/>
      <c r="R23" s="1"/>
    </row>
    <row r="24" spans="1:18" ht="15.75" x14ac:dyDescent="0.25">
      <c r="A24" s="16">
        <v>6</v>
      </c>
      <c r="B24" s="21" t="s">
        <v>39</v>
      </c>
      <c r="C24" s="170"/>
      <c r="D24" s="129"/>
      <c r="E24" s="129"/>
      <c r="F24" s="129"/>
      <c r="G24" s="129"/>
      <c r="H24" s="129"/>
      <c r="I24" s="129"/>
      <c r="J24" s="129"/>
      <c r="K24" s="129"/>
      <c r="L24" s="129"/>
      <c r="M24" s="137"/>
      <c r="N24" s="138" t="e">
        <f>'stand per periode uitgewerkt'!F27</f>
        <v>#DIV/0!</v>
      </c>
      <c r="O24" s="202">
        <f>'stand per periode uitgewerkt'!C27</f>
        <v>0</v>
      </c>
      <c r="P24" s="1"/>
      <c r="Q24" s="1"/>
      <c r="R24" s="1"/>
    </row>
    <row r="25" spans="1:18" ht="15.75" x14ac:dyDescent="0.25">
      <c r="A25" s="16">
        <v>7</v>
      </c>
      <c r="B25" s="21" t="s">
        <v>9</v>
      </c>
      <c r="C25" s="170"/>
      <c r="D25" s="129"/>
      <c r="E25" s="129"/>
      <c r="F25" s="129"/>
      <c r="G25" s="129"/>
      <c r="H25" s="129"/>
      <c r="I25" s="129"/>
      <c r="J25" s="129"/>
      <c r="K25" s="129"/>
      <c r="L25" s="129"/>
      <c r="M25" s="137"/>
      <c r="N25" s="138" t="e">
        <f>'stand per periode uitgewerkt'!F81</f>
        <v>#DIV/0!</v>
      </c>
      <c r="O25" s="202">
        <f>'stand per periode uitgewerkt'!C81</f>
        <v>0</v>
      </c>
      <c r="P25" s="1"/>
      <c r="Q25" s="1"/>
      <c r="R25" s="1"/>
    </row>
    <row r="26" spans="1:18" ht="15.75" x14ac:dyDescent="0.25">
      <c r="A26" s="16">
        <v>8</v>
      </c>
      <c r="B26" s="21" t="s">
        <v>35</v>
      </c>
      <c r="C26" s="170"/>
      <c r="D26" s="129"/>
      <c r="E26" s="129"/>
      <c r="F26" s="129"/>
      <c r="G26" s="129"/>
      <c r="H26" s="129"/>
      <c r="I26" s="129"/>
      <c r="J26" s="129"/>
      <c r="K26" s="129"/>
      <c r="L26" s="129"/>
      <c r="M26" s="137"/>
      <c r="N26" s="138" t="e">
        <f>'stand per periode uitgewerkt'!M27</f>
        <v>#DIV/0!</v>
      </c>
      <c r="O26" s="202">
        <f>'stand per periode uitgewerkt'!J27</f>
        <v>0</v>
      </c>
      <c r="P26" s="1"/>
      <c r="Q26" s="1"/>
      <c r="R26" s="1"/>
    </row>
    <row r="27" spans="1:18" ht="15.75" x14ac:dyDescent="0.25">
      <c r="A27" s="16">
        <v>9</v>
      </c>
      <c r="B27" s="21" t="s">
        <v>7</v>
      </c>
      <c r="C27" s="170"/>
      <c r="D27" s="129"/>
      <c r="E27" s="129"/>
      <c r="F27" s="129"/>
      <c r="G27" s="129"/>
      <c r="H27" s="129"/>
      <c r="I27" s="129"/>
      <c r="J27" s="129"/>
      <c r="K27" s="129"/>
      <c r="L27" s="129"/>
      <c r="M27" s="137"/>
      <c r="N27" s="138" t="e">
        <f>'stand per periode uitgewerkt'!T81</f>
        <v>#DIV/0!</v>
      </c>
      <c r="O27" s="202">
        <f>'stand per periode uitgewerkt'!Q81</f>
        <v>0</v>
      </c>
      <c r="P27" s="1"/>
      <c r="Q27" s="1"/>
      <c r="R27" s="1"/>
    </row>
    <row r="28" spans="1:18" ht="15.75" x14ac:dyDescent="0.25">
      <c r="A28" s="16">
        <v>10</v>
      </c>
      <c r="B28" s="175" t="s">
        <v>42</v>
      </c>
      <c r="C28" s="170"/>
      <c r="D28" s="129"/>
      <c r="E28" s="129"/>
      <c r="F28" s="129"/>
      <c r="G28" s="129"/>
      <c r="H28" s="129"/>
      <c r="I28" s="129"/>
      <c r="J28" s="129"/>
      <c r="K28" s="129"/>
      <c r="L28" s="129"/>
      <c r="M28" s="137"/>
      <c r="N28" s="138" t="e">
        <f>'stand per periode uitgewerkt'!M54</f>
        <v>#DIV/0!</v>
      </c>
      <c r="O28" s="202">
        <f>'stand per periode uitgewerkt'!J54</f>
        <v>0</v>
      </c>
      <c r="P28" s="1"/>
      <c r="Q28" s="1"/>
      <c r="R28" s="1"/>
    </row>
    <row r="29" spans="1:18" ht="15.75" x14ac:dyDescent="0.25">
      <c r="A29" s="22">
        <v>11</v>
      </c>
      <c r="B29" s="175" t="s">
        <v>41</v>
      </c>
      <c r="C29" s="171"/>
      <c r="D29" s="172"/>
      <c r="E29" s="172"/>
      <c r="F29" s="172"/>
      <c r="G29" s="172"/>
      <c r="H29" s="172"/>
      <c r="I29" s="172"/>
      <c r="J29" s="172"/>
      <c r="K29" s="172"/>
      <c r="L29" s="172"/>
      <c r="M29" s="173"/>
      <c r="N29" s="139" t="e">
        <f>'stand per periode uitgewerkt'!T54</f>
        <v>#DIV/0!</v>
      </c>
      <c r="O29" s="202">
        <f>'stand per periode uitgewerkt'!Q54</f>
        <v>0</v>
      </c>
      <c r="P29" s="1"/>
      <c r="Q29" s="1"/>
      <c r="R29" s="1"/>
    </row>
    <row r="30" spans="1:18" ht="16.5" thickBot="1" x14ac:dyDescent="0.3">
      <c r="A30" s="17">
        <v>12</v>
      </c>
      <c r="B30" s="65" t="s">
        <v>8</v>
      </c>
      <c r="C30" s="174"/>
      <c r="D30" s="140"/>
      <c r="E30" s="140"/>
      <c r="F30" s="140"/>
      <c r="G30" s="140"/>
      <c r="H30" s="140"/>
      <c r="I30" s="140"/>
      <c r="J30" s="140"/>
      <c r="K30" s="140"/>
      <c r="L30" s="140"/>
      <c r="M30" s="141"/>
      <c r="N30" s="142" t="e">
        <f>'stand per periode uitgewerkt'!M81</f>
        <v>#DIV/0!</v>
      </c>
      <c r="O30" s="203">
        <f>'stand per periode uitgewerkt'!J81</f>
        <v>0</v>
      </c>
      <c r="P30" s="1"/>
      <c r="Q30" s="1"/>
      <c r="R30" s="1"/>
    </row>
    <row r="31" spans="1:18" ht="15.75" thickBot="1" x14ac:dyDescent="0.3"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</row>
    <row r="32" spans="1:18" ht="15.75" thickBot="1" x14ac:dyDescent="0.3">
      <c r="B32" s="143" t="s">
        <v>10</v>
      </c>
      <c r="C32" s="150"/>
      <c r="D32" s="20"/>
      <c r="E32" s="20"/>
      <c r="F32" s="20"/>
      <c r="G32" s="20"/>
      <c r="H32" s="20"/>
      <c r="I32" s="20"/>
      <c r="J32" s="20"/>
      <c r="K32" s="20"/>
      <c r="L32" s="151"/>
      <c r="M32" s="177"/>
      <c r="N32" s="178"/>
      <c r="O32" s="193"/>
    </row>
    <row r="33" spans="2:17" ht="15.75" thickBot="1" x14ac:dyDescent="0.3">
      <c r="B33" s="143" t="s">
        <v>27</v>
      </c>
      <c r="C33" s="150"/>
      <c r="D33" s="20"/>
      <c r="E33" s="20"/>
      <c r="F33" s="20"/>
      <c r="G33" s="20"/>
      <c r="H33" s="20"/>
      <c r="I33" s="20"/>
      <c r="J33" s="20"/>
      <c r="K33" s="20"/>
      <c r="L33" s="151"/>
      <c r="M33" s="150"/>
      <c r="N33" s="20"/>
      <c r="O33" s="194"/>
    </row>
    <row r="34" spans="2:17" ht="15.75" thickBot="1" x14ac:dyDescent="0.3">
      <c r="B34" s="143" t="s">
        <v>32</v>
      </c>
      <c r="C34" s="150"/>
      <c r="D34" s="20"/>
      <c r="E34" s="20"/>
      <c r="F34" s="20"/>
      <c r="G34" s="20"/>
      <c r="H34" s="20"/>
      <c r="I34" s="20"/>
      <c r="J34" s="20"/>
      <c r="K34" s="20"/>
      <c r="L34" s="151"/>
      <c r="M34" s="152"/>
      <c r="N34" s="153"/>
      <c r="O34" s="195"/>
    </row>
    <row r="35" spans="2:17" x14ac:dyDescent="0.25">
      <c r="C35" s="149"/>
    </row>
    <row r="36" spans="2:17" x14ac:dyDescent="0.25">
      <c r="B36" s="167" t="s">
        <v>37</v>
      </c>
    </row>
    <row r="37" spans="2:17" x14ac:dyDescent="0.25">
      <c r="B37" t="s">
        <v>29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97"/>
    </row>
    <row r="38" spans="2:17" x14ac:dyDescent="0.25">
      <c r="B38" s="2" t="s">
        <v>30</v>
      </c>
    </row>
    <row r="39" spans="2:17" x14ac:dyDescent="0.25">
      <c r="B39" t="s">
        <v>23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97"/>
    </row>
    <row r="40" spans="2:17" x14ac:dyDescent="0.25">
      <c r="B40" t="s">
        <v>24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97"/>
      <c r="P40" s="64"/>
      <c r="Q40" s="64"/>
    </row>
    <row r="41" spans="2:17" x14ac:dyDescent="0.25">
      <c r="B41" t="s">
        <v>25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97"/>
    </row>
    <row r="42" spans="2:17" ht="15.75" thickBot="1" x14ac:dyDescent="0.3">
      <c r="B42" t="s">
        <v>28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97"/>
      <c r="P42" s="64"/>
      <c r="Q42" s="64"/>
    </row>
    <row r="43" spans="2:17" ht="15.75" thickBot="1" x14ac:dyDescent="0.3">
      <c r="B43" s="12" t="s">
        <v>31</v>
      </c>
      <c r="C43" s="13"/>
      <c r="D43" s="13"/>
      <c r="E43" s="13"/>
      <c r="F43" s="13"/>
      <c r="G43" s="13"/>
      <c r="H43" s="13"/>
      <c r="I43" s="13"/>
      <c r="J43" s="14"/>
      <c r="K43" s="11"/>
      <c r="L43" s="11"/>
      <c r="M43" s="11"/>
      <c r="N43" s="11"/>
      <c r="O43" s="197"/>
      <c r="P43" s="64"/>
      <c r="Q43" s="64"/>
    </row>
    <row r="44" spans="2:17" x14ac:dyDescent="0.25">
      <c r="P44" s="64"/>
      <c r="Q44" s="64"/>
    </row>
    <row r="45" spans="2:17" x14ac:dyDescent="0.25">
      <c r="P45" s="64"/>
      <c r="Q45" s="64"/>
    </row>
    <row r="46" spans="2:17" x14ac:dyDescent="0.25">
      <c r="P46" s="64"/>
      <c r="Q46" s="64"/>
    </row>
  </sheetData>
  <sortState xmlns:xlrd2="http://schemas.microsoft.com/office/spreadsheetml/2017/richdata2" ref="B11:S15">
    <sortCondition descending="1" ref="O11:O15"/>
    <sortCondition ref="N11:N15"/>
  </sortState>
  <mergeCells count="3">
    <mergeCell ref="C1:M1"/>
    <mergeCell ref="B3:Q3"/>
    <mergeCell ref="B31:Q31"/>
  </mergeCell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19AAF-49B2-4966-80CD-01EB0D8CE32E}">
  <dimension ref="A1:AN108"/>
  <sheetViews>
    <sheetView topLeftCell="A39" workbookViewId="0">
      <selection activeCell="V61" sqref="V61"/>
    </sheetView>
  </sheetViews>
  <sheetFormatPr defaultRowHeight="15" x14ac:dyDescent="0.25"/>
  <cols>
    <col min="1" max="1" width="6.28515625" customWidth="1"/>
    <col min="2" max="2" width="12.140625" style="77" customWidth="1"/>
    <col min="3" max="4" width="6" style="11" customWidth="1"/>
    <col min="5" max="5" width="6" customWidth="1"/>
    <col min="6" max="6" width="6.28515625" style="11" customWidth="1"/>
    <col min="7" max="7" width="0.85546875" customWidth="1"/>
    <col min="8" max="8" width="6.28515625" customWidth="1"/>
    <col min="9" max="9" width="12.140625" style="77" customWidth="1"/>
    <col min="10" max="12" width="6" customWidth="1"/>
    <col min="13" max="13" width="6.28515625" customWidth="1"/>
    <col min="14" max="14" width="0.85546875" customWidth="1"/>
    <col min="15" max="15" width="6.28515625" customWidth="1"/>
    <col min="16" max="16" width="12.140625" style="77" customWidth="1"/>
    <col min="17" max="19" width="6" customWidth="1"/>
    <col min="20" max="20" width="6.85546875" customWidth="1"/>
    <col min="21" max="21" width="6.28515625" customWidth="1"/>
    <col min="22" max="22" width="12.140625" customWidth="1"/>
    <col min="26" max="26" width="6" customWidth="1"/>
    <col min="27" max="27" width="0.85546875" customWidth="1"/>
    <col min="28" max="28" width="6.28515625" customWidth="1"/>
    <col min="29" max="29" width="12.140625" customWidth="1"/>
    <col min="33" max="33" width="6" customWidth="1"/>
    <col min="34" max="34" width="0.85546875" customWidth="1"/>
    <col min="35" max="35" width="6.28515625" customWidth="1"/>
    <col min="36" max="36" width="12.140625" customWidth="1"/>
    <col min="40" max="40" width="6" customWidth="1"/>
    <col min="41" max="41" width="0.85546875" customWidth="1"/>
  </cols>
  <sheetData>
    <row r="1" spans="1:20" ht="15.75" thickBot="1" x14ac:dyDescent="0.3">
      <c r="A1" s="23"/>
      <c r="B1" s="79" t="s">
        <v>38</v>
      </c>
      <c r="I1" s="79" t="s">
        <v>34</v>
      </c>
      <c r="J1" s="11"/>
      <c r="K1" s="11"/>
      <c r="M1" s="11"/>
      <c r="P1" s="88" t="s">
        <v>26</v>
      </c>
      <c r="Q1" s="11"/>
      <c r="R1" s="11"/>
      <c r="T1" s="11"/>
    </row>
    <row r="2" spans="1:20" ht="15.75" thickBot="1" x14ac:dyDescent="0.3">
      <c r="A2" s="25" t="s">
        <v>11</v>
      </c>
      <c r="B2" s="80" t="s">
        <v>2</v>
      </c>
      <c r="C2" s="27" t="s">
        <v>12</v>
      </c>
      <c r="D2" s="28" t="s">
        <v>13</v>
      </c>
      <c r="E2" s="29" t="s">
        <v>14</v>
      </c>
      <c r="F2" s="26" t="s">
        <v>15</v>
      </c>
      <c r="G2" s="30"/>
      <c r="H2" s="25" t="s">
        <v>11</v>
      </c>
      <c r="I2" s="80" t="s">
        <v>2</v>
      </c>
      <c r="J2" s="27" t="s">
        <v>12</v>
      </c>
      <c r="K2" s="28" t="s">
        <v>13</v>
      </c>
      <c r="L2" s="29" t="s">
        <v>14</v>
      </c>
      <c r="M2" s="26" t="s">
        <v>15</v>
      </c>
      <c r="N2" s="30"/>
      <c r="O2" s="25" t="s">
        <v>11</v>
      </c>
      <c r="P2" s="80" t="s">
        <v>2</v>
      </c>
      <c r="Q2" s="27" t="s">
        <v>12</v>
      </c>
      <c r="R2" s="28" t="s">
        <v>13</v>
      </c>
      <c r="S2" s="28" t="s">
        <v>14</v>
      </c>
      <c r="T2" s="31" t="s">
        <v>15</v>
      </c>
    </row>
    <row r="3" spans="1:20" x14ac:dyDescent="0.25">
      <c r="A3" s="32">
        <v>1</v>
      </c>
      <c r="B3" s="81">
        <v>46267</v>
      </c>
      <c r="C3" s="33">
        <v>4</v>
      </c>
      <c r="D3" s="34">
        <v>480</v>
      </c>
      <c r="E3" s="35">
        <v>386</v>
      </c>
      <c r="F3" s="32">
        <f>E3/D3*100</f>
        <v>80.416666666666671</v>
      </c>
      <c r="H3" s="32">
        <v>1</v>
      </c>
      <c r="I3" s="180">
        <v>46315</v>
      </c>
      <c r="J3" s="36"/>
      <c r="K3" s="34"/>
      <c r="L3" s="35"/>
      <c r="M3" s="97" t="e">
        <f>L3/K3*100</f>
        <v>#DIV/0!</v>
      </c>
      <c r="O3" s="32">
        <v>1</v>
      </c>
      <c r="P3" s="81">
        <v>46268</v>
      </c>
      <c r="Q3" s="34">
        <v>6</v>
      </c>
      <c r="R3" s="34">
        <v>480</v>
      </c>
      <c r="S3" s="34">
        <v>471</v>
      </c>
      <c r="T3" s="94">
        <f>S3/R3*100</f>
        <v>98.125</v>
      </c>
    </row>
    <row r="4" spans="1:20" x14ac:dyDescent="0.25">
      <c r="A4" s="37">
        <v>2</v>
      </c>
      <c r="B4" s="82">
        <v>46275</v>
      </c>
      <c r="C4" s="38"/>
      <c r="D4" s="39"/>
      <c r="E4" s="40"/>
      <c r="F4" s="105" t="e">
        <f>E4/D4*100</f>
        <v>#DIV/0!</v>
      </c>
      <c r="H4" s="37">
        <v>2</v>
      </c>
      <c r="I4" s="82">
        <v>46275</v>
      </c>
      <c r="J4" s="41"/>
      <c r="K4" s="39"/>
      <c r="L4" s="40"/>
      <c r="M4" s="98" t="e">
        <f>L4/K4*100</f>
        <v>#DIV/0!</v>
      </c>
      <c r="O4" s="37">
        <v>2</v>
      </c>
      <c r="P4" s="82">
        <v>46275</v>
      </c>
      <c r="Q4" s="41"/>
      <c r="R4" s="39"/>
      <c r="S4" s="39"/>
      <c r="T4" s="103" t="e">
        <f t="shared" ref="T4:T13" si="0">S4/R4*100</f>
        <v>#DIV/0!</v>
      </c>
    </row>
    <row r="5" spans="1:20" x14ac:dyDescent="0.25">
      <c r="A5" s="37">
        <v>3</v>
      </c>
      <c r="B5" s="211">
        <v>46318</v>
      </c>
      <c r="C5" s="38"/>
      <c r="D5" s="39"/>
      <c r="E5" s="40"/>
      <c r="F5" s="101" t="e">
        <f t="shared" ref="F5:F9" si="1">E5/D5*100</f>
        <v>#DIV/0!</v>
      </c>
      <c r="H5" s="37">
        <v>3</v>
      </c>
      <c r="I5" s="186">
        <v>46363</v>
      </c>
      <c r="J5" s="41"/>
      <c r="K5" s="39"/>
      <c r="L5" s="40"/>
      <c r="M5" s="98" t="e">
        <f t="shared" ref="M5:M13" si="2">L5/K5*100</f>
        <v>#DIV/0!</v>
      </c>
      <c r="O5" s="37">
        <v>3</v>
      </c>
      <c r="P5" s="188">
        <v>46317</v>
      </c>
      <c r="Q5" s="41"/>
      <c r="R5" s="39"/>
      <c r="S5" s="39"/>
      <c r="T5" s="94" t="e">
        <f t="shared" si="0"/>
        <v>#DIV/0!</v>
      </c>
    </row>
    <row r="6" spans="1:20" x14ac:dyDescent="0.25">
      <c r="A6" s="37">
        <v>4</v>
      </c>
      <c r="B6" s="82">
        <v>46288</v>
      </c>
      <c r="C6" s="38"/>
      <c r="D6" s="39"/>
      <c r="E6" s="40"/>
      <c r="F6" s="16" t="e">
        <f t="shared" si="1"/>
        <v>#DIV/0!</v>
      </c>
      <c r="H6" s="37">
        <v>4</v>
      </c>
      <c r="I6" s="82">
        <v>46289</v>
      </c>
      <c r="J6" s="41"/>
      <c r="K6" s="39"/>
      <c r="L6" s="40"/>
      <c r="M6" s="98" t="e">
        <f t="shared" si="2"/>
        <v>#DIV/0!</v>
      </c>
      <c r="O6" s="37">
        <v>4</v>
      </c>
      <c r="P6" s="82">
        <v>46289</v>
      </c>
      <c r="Q6" s="41"/>
      <c r="R6" s="39"/>
      <c r="S6" s="39"/>
      <c r="T6" s="94" t="e">
        <f t="shared" si="0"/>
        <v>#DIV/0!</v>
      </c>
    </row>
    <row r="7" spans="1:20" x14ac:dyDescent="0.25">
      <c r="A7" s="37">
        <v>5</v>
      </c>
      <c r="B7" s="82">
        <v>46296</v>
      </c>
      <c r="C7" s="38"/>
      <c r="D7" s="39"/>
      <c r="E7" s="40"/>
      <c r="F7" s="101" t="e">
        <f t="shared" si="1"/>
        <v>#DIV/0!</v>
      </c>
      <c r="H7" s="37">
        <v>5</v>
      </c>
      <c r="I7" s="82">
        <v>46294</v>
      </c>
      <c r="J7" s="41"/>
      <c r="K7" s="39"/>
      <c r="L7" s="40"/>
      <c r="M7" s="105" t="e">
        <f t="shared" si="2"/>
        <v>#DIV/0!</v>
      </c>
      <c r="O7" s="37">
        <v>5</v>
      </c>
      <c r="P7" s="82">
        <v>46296</v>
      </c>
      <c r="Q7" s="41"/>
      <c r="R7" s="39"/>
      <c r="S7" s="39"/>
      <c r="T7" s="94" t="e">
        <f t="shared" si="0"/>
        <v>#DIV/0!</v>
      </c>
    </row>
    <row r="8" spans="1:20" x14ac:dyDescent="0.25">
      <c r="A8" s="37">
        <v>6</v>
      </c>
      <c r="B8" s="82">
        <v>46302</v>
      </c>
      <c r="C8" s="38"/>
      <c r="D8" s="39"/>
      <c r="E8" s="40"/>
      <c r="F8" s="107" t="e">
        <f t="shared" si="1"/>
        <v>#DIV/0!</v>
      </c>
      <c r="H8" s="37">
        <v>6</v>
      </c>
      <c r="I8" s="82">
        <v>46303</v>
      </c>
      <c r="J8" s="41"/>
      <c r="K8" s="39"/>
      <c r="L8" s="40"/>
      <c r="M8" s="98" t="e">
        <f t="shared" si="2"/>
        <v>#DIV/0!</v>
      </c>
      <c r="O8" s="37">
        <v>6</v>
      </c>
      <c r="P8" s="82">
        <v>46301</v>
      </c>
      <c r="Q8" s="41"/>
      <c r="R8" s="39"/>
      <c r="S8" s="39"/>
      <c r="T8" s="121" t="e">
        <f t="shared" si="0"/>
        <v>#DIV/0!</v>
      </c>
    </row>
    <row r="9" spans="1:20" x14ac:dyDescent="0.25">
      <c r="A9" s="37">
        <v>7</v>
      </c>
      <c r="B9" s="82">
        <v>46309</v>
      </c>
      <c r="C9" s="38"/>
      <c r="D9" s="39"/>
      <c r="E9" s="40"/>
      <c r="F9" s="101" t="e">
        <f t="shared" si="1"/>
        <v>#DIV/0!</v>
      </c>
      <c r="H9" s="37">
        <v>7</v>
      </c>
      <c r="I9" s="82">
        <v>46309</v>
      </c>
      <c r="J9" s="41"/>
      <c r="K9" s="39"/>
      <c r="L9" s="40"/>
      <c r="M9" s="105" t="e">
        <f t="shared" si="2"/>
        <v>#DIV/0!</v>
      </c>
      <c r="O9" s="37">
        <v>7</v>
      </c>
      <c r="P9" s="82">
        <v>46311</v>
      </c>
      <c r="Q9" s="41"/>
      <c r="R9" s="39"/>
      <c r="S9" s="39"/>
      <c r="T9" s="94" t="e">
        <f t="shared" si="0"/>
        <v>#DIV/0!</v>
      </c>
    </row>
    <row r="10" spans="1:20" x14ac:dyDescent="0.25">
      <c r="A10" s="37">
        <v>8</v>
      </c>
      <c r="B10" s="82">
        <v>46323</v>
      </c>
      <c r="C10" s="38"/>
      <c r="D10" s="39"/>
      <c r="E10" s="40"/>
      <c r="F10" s="101" t="e">
        <f>E10/D10*100</f>
        <v>#DIV/0!</v>
      </c>
      <c r="H10" s="37">
        <v>8</v>
      </c>
      <c r="I10" s="82">
        <v>46324</v>
      </c>
      <c r="J10" s="41"/>
      <c r="K10" s="39"/>
      <c r="L10" s="40"/>
      <c r="M10" s="105" t="e">
        <f t="shared" si="2"/>
        <v>#DIV/0!</v>
      </c>
      <c r="O10" s="37">
        <v>8</v>
      </c>
      <c r="P10" s="82">
        <v>46324</v>
      </c>
      <c r="Q10" s="41"/>
      <c r="R10" s="39"/>
      <c r="S10" s="39"/>
      <c r="T10" s="94" t="e">
        <f t="shared" si="0"/>
        <v>#DIV/0!</v>
      </c>
    </row>
    <row r="11" spans="1:20" x14ac:dyDescent="0.25">
      <c r="A11" s="37">
        <v>9</v>
      </c>
      <c r="B11" s="82">
        <v>46329</v>
      </c>
      <c r="C11" s="38"/>
      <c r="D11" s="39"/>
      <c r="E11" s="40"/>
      <c r="F11" s="16" t="e">
        <f t="shared" ref="F11:F13" si="3">E11/D11*100</f>
        <v>#DIV/0!</v>
      </c>
      <c r="H11" s="37">
        <v>9</v>
      </c>
      <c r="I11" s="82">
        <v>46331</v>
      </c>
      <c r="J11" s="41"/>
      <c r="K11" s="39"/>
      <c r="L11" s="40"/>
      <c r="M11" s="111" t="e">
        <f t="shared" si="2"/>
        <v>#DIV/0!</v>
      </c>
      <c r="O11" s="37">
        <v>9</v>
      </c>
      <c r="P11" s="82">
        <v>46330</v>
      </c>
      <c r="Q11" s="41"/>
      <c r="R11" s="39"/>
      <c r="S11" s="39"/>
      <c r="T11" s="94" t="e">
        <f t="shared" si="0"/>
        <v>#DIV/0!</v>
      </c>
    </row>
    <row r="12" spans="1:20" x14ac:dyDescent="0.25">
      <c r="A12" s="37">
        <v>10</v>
      </c>
      <c r="B12" s="82">
        <v>46337</v>
      </c>
      <c r="C12" s="38"/>
      <c r="D12" s="39"/>
      <c r="E12" s="40"/>
      <c r="F12" s="101" t="e">
        <f t="shared" si="3"/>
        <v>#DIV/0!</v>
      </c>
      <c r="H12" s="37">
        <v>10</v>
      </c>
      <c r="I12" s="82">
        <v>46338</v>
      </c>
      <c r="J12" s="41"/>
      <c r="K12" s="39"/>
      <c r="L12" s="40"/>
      <c r="M12" s="105" t="e">
        <f t="shared" si="2"/>
        <v>#DIV/0!</v>
      </c>
      <c r="O12" s="37">
        <v>10</v>
      </c>
      <c r="P12" s="82">
        <v>46338</v>
      </c>
      <c r="Q12" s="41"/>
      <c r="R12" s="39"/>
      <c r="S12" s="39"/>
      <c r="T12" s="166" t="e">
        <f t="shared" si="0"/>
        <v>#DIV/0!</v>
      </c>
    </row>
    <row r="13" spans="1:20" ht="15.75" thickBot="1" x14ac:dyDescent="0.3">
      <c r="A13" s="42">
        <v>11</v>
      </c>
      <c r="B13" s="83">
        <v>46345</v>
      </c>
      <c r="C13" s="43"/>
      <c r="D13" s="44"/>
      <c r="E13" s="45"/>
      <c r="F13" s="22" t="e">
        <f t="shared" si="3"/>
        <v>#DIV/0!</v>
      </c>
      <c r="H13" s="42">
        <v>11</v>
      </c>
      <c r="I13" s="83">
        <v>46345</v>
      </c>
      <c r="J13" s="46"/>
      <c r="K13" s="44"/>
      <c r="L13" s="45"/>
      <c r="M13" s="105" t="e">
        <f t="shared" si="2"/>
        <v>#DIV/0!</v>
      </c>
      <c r="O13" s="42">
        <v>11</v>
      </c>
      <c r="P13" s="83">
        <v>46343</v>
      </c>
      <c r="Q13" s="46"/>
      <c r="R13" s="44"/>
      <c r="S13" s="44"/>
      <c r="T13" s="94" t="e">
        <f t="shared" si="0"/>
        <v>#DIV/0!</v>
      </c>
    </row>
    <row r="14" spans="1:20" ht="15.75" thickBot="1" x14ac:dyDescent="0.3">
      <c r="A14" s="47"/>
      <c r="B14" s="80" t="s">
        <v>16</v>
      </c>
      <c r="C14" s="48">
        <f>SUM(C3:C13)</f>
        <v>4</v>
      </c>
      <c r="D14" s="49">
        <f t="shared" ref="D14:E14" si="4">SUM(D3:D13)</f>
        <v>480</v>
      </c>
      <c r="E14" s="50">
        <f t="shared" si="4"/>
        <v>386</v>
      </c>
      <c r="F14" s="8">
        <f>E14/D14*100</f>
        <v>80.416666666666671</v>
      </c>
      <c r="G14" s="30"/>
      <c r="H14" s="47"/>
      <c r="I14" s="80" t="s">
        <v>16</v>
      </c>
      <c r="J14" s="48">
        <f>J3+J5+J6+J7+J8+J9+J10+J11+J12+J13</f>
        <v>0</v>
      </c>
      <c r="K14" s="48">
        <f t="shared" ref="K14" si="5">SUM(K3:K13)</f>
        <v>0</v>
      </c>
      <c r="L14" s="51">
        <f t="shared" ref="L14" si="6">SUM(L3:L13)</f>
        <v>0</v>
      </c>
      <c r="M14" s="99" t="e">
        <f>L14/K14*100</f>
        <v>#DIV/0!</v>
      </c>
      <c r="N14" s="30"/>
      <c r="O14" s="47"/>
      <c r="P14" s="80" t="s">
        <v>16</v>
      </c>
      <c r="Q14" s="48">
        <f>SUM(Q3:Q13)</f>
        <v>6</v>
      </c>
      <c r="R14" s="48">
        <f t="shared" ref="R14" si="7">SUM(R3:R13)</f>
        <v>480</v>
      </c>
      <c r="S14" s="51">
        <f t="shared" ref="S14" si="8">SUM(S3:S13)</f>
        <v>471</v>
      </c>
      <c r="T14" s="99">
        <f>S14/R14*100</f>
        <v>98.125</v>
      </c>
    </row>
    <row r="15" spans="1:20" ht="15.75" thickBot="1" x14ac:dyDescent="0.3">
      <c r="A15" s="25" t="s">
        <v>11</v>
      </c>
      <c r="B15" s="80" t="s">
        <v>3</v>
      </c>
      <c r="C15" s="27" t="s">
        <v>12</v>
      </c>
      <c r="D15" s="28" t="s">
        <v>13</v>
      </c>
      <c r="E15" s="29" t="s">
        <v>14</v>
      </c>
      <c r="F15" s="26" t="s">
        <v>15</v>
      </c>
      <c r="G15" s="30"/>
      <c r="H15" s="25" t="s">
        <v>11</v>
      </c>
      <c r="I15" s="80" t="s">
        <v>3</v>
      </c>
      <c r="J15" s="27" t="s">
        <v>12</v>
      </c>
      <c r="K15" s="28" t="s">
        <v>13</v>
      </c>
      <c r="L15" s="29" t="s">
        <v>14</v>
      </c>
      <c r="M15" s="26" t="s">
        <v>15</v>
      </c>
      <c r="N15" s="30"/>
      <c r="O15" s="25" t="s">
        <v>11</v>
      </c>
      <c r="P15" s="80" t="s">
        <v>3</v>
      </c>
      <c r="Q15" s="27" t="s">
        <v>12</v>
      </c>
      <c r="R15" s="28" t="s">
        <v>13</v>
      </c>
      <c r="S15" s="28" t="s">
        <v>14</v>
      </c>
      <c r="T15" s="31" t="s">
        <v>15</v>
      </c>
    </row>
    <row r="16" spans="1:20" x14ac:dyDescent="0.25">
      <c r="A16" s="32">
        <v>12</v>
      </c>
      <c r="B16" s="81">
        <v>46353</v>
      </c>
      <c r="C16" s="33"/>
      <c r="D16" s="34"/>
      <c r="E16" s="35"/>
      <c r="F16" s="98" t="e">
        <f>E16/D16*100</f>
        <v>#DIV/0!</v>
      </c>
      <c r="H16" s="32">
        <v>12</v>
      </c>
      <c r="I16" s="81">
        <v>46352</v>
      </c>
      <c r="J16" s="36"/>
      <c r="K16" s="34"/>
      <c r="L16" s="35"/>
      <c r="M16" s="105" t="e">
        <f>L16/K16*100</f>
        <v>#DIV/0!</v>
      </c>
      <c r="O16" s="32">
        <v>12</v>
      </c>
      <c r="P16" s="81">
        <v>46351</v>
      </c>
      <c r="Q16" s="36"/>
      <c r="R16" s="34"/>
      <c r="S16" s="34"/>
      <c r="T16" s="94" t="e">
        <f>S16/R16*100</f>
        <v>#DIV/0!</v>
      </c>
    </row>
    <row r="17" spans="1:20" x14ac:dyDescent="0.25">
      <c r="A17" s="37">
        <v>13</v>
      </c>
      <c r="B17" s="82">
        <v>46358</v>
      </c>
      <c r="C17" s="38"/>
      <c r="D17" s="39"/>
      <c r="E17" s="40"/>
      <c r="F17" s="101" t="e">
        <f t="shared" ref="F17:F22" si="9">E17/D17*100</f>
        <v>#DIV/0!</v>
      </c>
      <c r="H17" s="37">
        <v>13</v>
      </c>
      <c r="I17" s="82">
        <v>46359</v>
      </c>
      <c r="J17" s="41"/>
      <c r="K17" s="39"/>
      <c r="L17" s="40"/>
      <c r="M17" s="105" t="e">
        <f>L17/K17*100</f>
        <v>#DIV/0!</v>
      </c>
      <c r="O17" s="37">
        <v>13</v>
      </c>
      <c r="P17" s="82">
        <v>46359</v>
      </c>
      <c r="Q17" s="41"/>
      <c r="R17" s="39"/>
      <c r="S17" s="39"/>
      <c r="T17" s="94" t="e">
        <f t="shared" ref="T17:T26" si="10">S17/R17*100</f>
        <v>#DIV/0!</v>
      </c>
    </row>
    <row r="18" spans="1:20" x14ac:dyDescent="0.25">
      <c r="A18" s="37">
        <v>14</v>
      </c>
      <c r="B18" s="82">
        <v>46028</v>
      </c>
      <c r="C18" s="38"/>
      <c r="D18" s="39"/>
      <c r="E18" s="40"/>
      <c r="F18" s="101" t="e">
        <f t="shared" si="9"/>
        <v>#DIV/0!</v>
      </c>
      <c r="H18" s="37">
        <v>14</v>
      </c>
      <c r="I18" s="82">
        <v>46029</v>
      </c>
      <c r="J18" s="41"/>
      <c r="K18" s="39"/>
      <c r="L18" s="40"/>
      <c r="M18" s="105" t="e">
        <f t="shared" ref="M18:M26" si="11">L18/K18*100</f>
        <v>#DIV/0!</v>
      </c>
      <c r="O18" s="37">
        <v>14</v>
      </c>
      <c r="P18" s="82">
        <v>46030</v>
      </c>
      <c r="Q18" s="41"/>
      <c r="R18" s="39"/>
      <c r="S18" s="39"/>
      <c r="T18" s="94" t="e">
        <f t="shared" si="10"/>
        <v>#DIV/0!</v>
      </c>
    </row>
    <row r="19" spans="1:20" x14ac:dyDescent="0.25">
      <c r="A19" s="37">
        <v>15</v>
      </c>
      <c r="B19" s="82">
        <v>46034</v>
      </c>
      <c r="C19" s="38"/>
      <c r="D19" s="39"/>
      <c r="E19" s="40"/>
      <c r="F19" s="16" t="e">
        <f t="shared" si="9"/>
        <v>#DIV/0!</v>
      </c>
      <c r="H19" s="37">
        <v>15</v>
      </c>
      <c r="I19" s="82">
        <v>46035</v>
      </c>
      <c r="J19" s="41"/>
      <c r="K19" s="39"/>
      <c r="L19" s="40"/>
      <c r="M19" s="105" t="e">
        <f t="shared" si="11"/>
        <v>#DIV/0!</v>
      </c>
      <c r="O19" s="37">
        <v>15</v>
      </c>
      <c r="P19" s="82">
        <v>46036</v>
      </c>
      <c r="Q19" s="41"/>
      <c r="R19" s="39"/>
      <c r="S19" s="39"/>
      <c r="T19" s="94" t="e">
        <f t="shared" si="10"/>
        <v>#DIV/0!</v>
      </c>
    </row>
    <row r="20" spans="1:20" x14ac:dyDescent="0.25">
      <c r="A20" s="37">
        <v>16</v>
      </c>
      <c r="B20" s="82">
        <v>46042</v>
      </c>
      <c r="C20" s="38"/>
      <c r="D20" s="39"/>
      <c r="E20" s="40"/>
      <c r="F20" s="101" t="e">
        <f t="shared" si="9"/>
        <v>#DIV/0!</v>
      </c>
      <c r="H20" s="37">
        <v>16</v>
      </c>
      <c r="I20" s="82">
        <v>46043</v>
      </c>
      <c r="J20" s="41"/>
      <c r="K20" s="39"/>
      <c r="L20" s="40"/>
      <c r="M20" s="98" t="e">
        <f t="shared" si="11"/>
        <v>#DIV/0!</v>
      </c>
      <c r="O20" s="37">
        <v>16</v>
      </c>
      <c r="P20" s="82">
        <v>46042</v>
      </c>
      <c r="Q20" s="41"/>
      <c r="R20" s="39"/>
      <c r="S20" s="39"/>
      <c r="T20" s="89" t="e">
        <f t="shared" si="10"/>
        <v>#DIV/0!</v>
      </c>
    </row>
    <row r="21" spans="1:20" x14ac:dyDescent="0.25">
      <c r="A21" s="37">
        <v>17</v>
      </c>
      <c r="B21" s="82">
        <v>46047</v>
      </c>
      <c r="C21" s="38"/>
      <c r="D21" s="39"/>
      <c r="E21" s="40"/>
      <c r="F21" s="110" t="e">
        <f t="shared" si="9"/>
        <v>#DIV/0!</v>
      </c>
      <c r="H21" s="37">
        <v>17</v>
      </c>
      <c r="I21" s="82">
        <v>46048</v>
      </c>
      <c r="J21" s="41"/>
      <c r="K21" s="39"/>
      <c r="L21" s="40"/>
      <c r="M21" s="105" t="e">
        <f t="shared" si="11"/>
        <v>#DIV/0!</v>
      </c>
      <c r="O21" s="37">
        <v>17</v>
      </c>
      <c r="P21" s="82">
        <v>46050</v>
      </c>
      <c r="Q21" s="41"/>
      <c r="R21" s="39"/>
      <c r="S21" s="39"/>
      <c r="T21" s="89" t="e">
        <f t="shared" si="10"/>
        <v>#DIV/0!</v>
      </c>
    </row>
    <row r="22" spans="1:20" x14ac:dyDescent="0.25">
      <c r="A22" s="37">
        <v>18</v>
      </c>
      <c r="B22" s="82">
        <v>46056</v>
      </c>
      <c r="C22" s="38"/>
      <c r="D22" s="39"/>
      <c r="E22" s="40"/>
      <c r="F22" s="101" t="e">
        <f t="shared" si="9"/>
        <v>#DIV/0!</v>
      </c>
      <c r="H22" s="37">
        <v>18</v>
      </c>
      <c r="I22" s="82">
        <v>46057</v>
      </c>
      <c r="J22" s="41"/>
      <c r="K22" s="39"/>
      <c r="L22" s="40"/>
      <c r="M22" s="105" t="e">
        <f t="shared" si="11"/>
        <v>#DIV/0!</v>
      </c>
      <c r="O22" s="37">
        <v>18</v>
      </c>
      <c r="P22" s="82">
        <v>46057</v>
      </c>
      <c r="Q22" s="41"/>
      <c r="R22" s="39"/>
      <c r="S22" s="39"/>
      <c r="T22" s="94" t="e">
        <f t="shared" si="10"/>
        <v>#DIV/0!</v>
      </c>
    </row>
    <row r="23" spans="1:20" x14ac:dyDescent="0.25">
      <c r="A23" s="37">
        <v>19</v>
      </c>
      <c r="B23" s="82">
        <v>46069</v>
      </c>
      <c r="C23" s="38"/>
      <c r="D23" s="39"/>
      <c r="E23" s="40"/>
      <c r="F23" s="101" t="e">
        <f>E23/D23*100</f>
        <v>#DIV/0!</v>
      </c>
      <c r="H23" s="37">
        <v>19</v>
      </c>
      <c r="I23" s="82">
        <v>46072</v>
      </c>
      <c r="J23" s="41"/>
      <c r="K23" s="39"/>
      <c r="L23" s="40"/>
      <c r="M23" s="98" t="e">
        <f t="shared" si="11"/>
        <v>#DIV/0!</v>
      </c>
      <c r="O23" s="37">
        <v>19</v>
      </c>
      <c r="P23" s="82">
        <v>46068</v>
      </c>
      <c r="Q23" s="41"/>
      <c r="R23" s="39"/>
      <c r="S23" s="39"/>
      <c r="T23" s="89" t="e">
        <f t="shared" si="10"/>
        <v>#DIV/0!</v>
      </c>
    </row>
    <row r="24" spans="1:20" x14ac:dyDescent="0.25">
      <c r="A24" s="37">
        <v>20</v>
      </c>
      <c r="B24" s="82">
        <v>46077</v>
      </c>
      <c r="C24" s="38"/>
      <c r="D24" s="39"/>
      <c r="E24" s="40"/>
      <c r="F24" s="110" t="e">
        <f>E24/D24*100</f>
        <v>#DIV/0!</v>
      </c>
      <c r="H24" s="37">
        <v>20</v>
      </c>
      <c r="I24" s="82">
        <v>46079</v>
      </c>
      <c r="J24" s="41"/>
      <c r="K24" s="39"/>
      <c r="L24" s="40"/>
      <c r="M24" s="32" t="e">
        <f t="shared" si="11"/>
        <v>#DIV/0!</v>
      </c>
      <c r="O24" s="37">
        <v>20</v>
      </c>
      <c r="P24" s="82">
        <v>46078</v>
      </c>
      <c r="Q24" s="41"/>
      <c r="R24" s="39"/>
      <c r="S24" s="39"/>
      <c r="T24" s="89" t="e">
        <f t="shared" si="10"/>
        <v>#DIV/0!</v>
      </c>
    </row>
    <row r="25" spans="1:20" x14ac:dyDescent="0.25">
      <c r="A25" s="37">
        <v>21</v>
      </c>
      <c r="B25" s="82">
        <v>46084</v>
      </c>
      <c r="C25" s="38"/>
      <c r="D25" s="39"/>
      <c r="E25" s="40"/>
      <c r="F25" s="16" t="e">
        <f t="shared" ref="F25:F26" si="12">E25/D25*100</f>
        <v>#DIV/0!</v>
      </c>
      <c r="H25" s="37">
        <v>21</v>
      </c>
      <c r="I25" s="82">
        <v>46085</v>
      </c>
      <c r="J25" s="41"/>
      <c r="K25" s="39"/>
      <c r="L25" s="40"/>
      <c r="M25" s="105" t="e">
        <f t="shared" si="11"/>
        <v>#DIV/0!</v>
      </c>
      <c r="O25" s="37">
        <v>21</v>
      </c>
      <c r="P25" s="82">
        <v>46083</v>
      </c>
      <c r="Q25" s="41"/>
      <c r="R25" s="39"/>
      <c r="S25" s="39"/>
      <c r="T25" s="89" t="e">
        <f t="shared" si="10"/>
        <v>#DIV/0!</v>
      </c>
    </row>
    <row r="26" spans="1:20" ht="15.75" thickBot="1" x14ac:dyDescent="0.3">
      <c r="A26" s="42">
        <v>22</v>
      </c>
      <c r="B26" s="83">
        <v>46091</v>
      </c>
      <c r="C26" s="43"/>
      <c r="D26" s="44"/>
      <c r="E26" s="45"/>
      <c r="F26" s="127" t="e">
        <f t="shared" si="12"/>
        <v>#DIV/0!</v>
      </c>
      <c r="H26" s="42">
        <v>22</v>
      </c>
      <c r="I26" s="83">
        <v>46091</v>
      </c>
      <c r="J26" s="46"/>
      <c r="K26" s="44"/>
      <c r="L26" s="45"/>
      <c r="M26" s="105" t="e">
        <f t="shared" si="11"/>
        <v>#DIV/0!</v>
      </c>
      <c r="O26" s="42">
        <v>22</v>
      </c>
      <c r="P26" s="83">
        <v>46092</v>
      </c>
      <c r="Q26" s="46"/>
      <c r="R26" s="44"/>
      <c r="S26" s="44"/>
      <c r="T26" s="89" t="e">
        <f t="shared" si="10"/>
        <v>#DIV/0!</v>
      </c>
    </row>
    <row r="27" spans="1:20" ht="14.25" customHeight="1" thickBot="1" x14ac:dyDescent="0.3">
      <c r="A27" s="47"/>
      <c r="B27" s="80" t="s">
        <v>16</v>
      </c>
      <c r="C27" s="48">
        <f>SUM(C16:C26)</f>
        <v>0</v>
      </c>
      <c r="D27" s="49">
        <f t="shared" ref="D27:E27" si="13">SUM(D16:D26)</f>
        <v>0</v>
      </c>
      <c r="E27" s="50">
        <f t="shared" si="13"/>
        <v>0</v>
      </c>
      <c r="F27" s="99" t="e">
        <f>E27/D27*100</f>
        <v>#DIV/0!</v>
      </c>
      <c r="G27" s="30"/>
      <c r="H27" s="47"/>
      <c r="I27" s="80" t="s">
        <v>16</v>
      </c>
      <c r="J27" s="48">
        <f>SUM(J16:J26)</f>
        <v>0</v>
      </c>
      <c r="K27" s="48">
        <f t="shared" ref="K27" si="14">SUM(K16:K26)</f>
        <v>0</v>
      </c>
      <c r="L27" s="51">
        <f t="shared" ref="L27" si="15">SUM(L16:L26)</f>
        <v>0</v>
      </c>
      <c r="M27" s="8" t="e">
        <f>L27/K27*100</f>
        <v>#DIV/0!</v>
      </c>
      <c r="N27" s="30"/>
      <c r="O27" s="47"/>
      <c r="P27" s="80" t="s">
        <v>16</v>
      </c>
      <c r="Q27" s="48">
        <f>SUM(Q16:Q26)</f>
        <v>0</v>
      </c>
      <c r="R27" s="48">
        <f t="shared" ref="R27" si="16">SUM(R16:R26)</f>
        <v>0</v>
      </c>
      <c r="S27" s="51">
        <f t="shared" ref="S27" si="17">SUM(S16:S26)</f>
        <v>0</v>
      </c>
      <c r="T27" s="99" t="e">
        <f>S27/R27*100</f>
        <v>#DIV/0!</v>
      </c>
    </row>
    <row r="28" spans="1:20" ht="15.75" thickBot="1" x14ac:dyDescent="0.3">
      <c r="B28" s="79" t="s">
        <v>40</v>
      </c>
      <c r="I28" s="79" t="s">
        <v>42</v>
      </c>
      <c r="J28" s="11"/>
      <c r="K28" s="11"/>
      <c r="M28" s="11"/>
      <c r="P28" s="79" t="s">
        <v>41</v>
      </c>
      <c r="Q28" s="11" t="s">
        <v>17</v>
      </c>
      <c r="R28" s="11"/>
      <c r="T28" s="11"/>
    </row>
    <row r="29" spans="1:20" ht="15.75" thickBot="1" x14ac:dyDescent="0.3">
      <c r="A29" s="25" t="s">
        <v>11</v>
      </c>
      <c r="B29" s="80" t="s">
        <v>2</v>
      </c>
      <c r="C29" s="27" t="s">
        <v>12</v>
      </c>
      <c r="D29" s="28" t="s">
        <v>13</v>
      </c>
      <c r="E29" s="29" t="s">
        <v>14</v>
      </c>
      <c r="F29" s="26" t="s">
        <v>15</v>
      </c>
      <c r="G29" s="30"/>
      <c r="H29" s="25" t="s">
        <v>11</v>
      </c>
      <c r="I29" s="80" t="s">
        <v>2</v>
      </c>
      <c r="J29" s="27" t="s">
        <v>12</v>
      </c>
      <c r="K29" s="28" t="s">
        <v>13</v>
      </c>
      <c r="L29" s="29" t="s">
        <v>14</v>
      </c>
      <c r="M29" s="26" t="s">
        <v>15</v>
      </c>
      <c r="N29" s="30"/>
      <c r="O29" s="25" t="s">
        <v>11</v>
      </c>
      <c r="P29" s="80" t="s">
        <v>2</v>
      </c>
      <c r="Q29" s="27" t="s">
        <v>12</v>
      </c>
      <c r="R29" s="28" t="s">
        <v>13</v>
      </c>
      <c r="S29" s="28" t="s">
        <v>14</v>
      </c>
      <c r="T29" s="31" t="s">
        <v>15</v>
      </c>
    </row>
    <row r="30" spans="1:20" x14ac:dyDescent="0.25">
      <c r="A30" s="32">
        <v>1</v>
      </c>
      <c r="B30" s="81">
        <v>46267</v>
      </c>
      <c r="C30" s="34">
        <v>4</v>
      </c>
      <c r="D30" s="34">
        <v>570</v>
      </c>
      <c r="E30" s="35">
        <v>529</v>
      </c>
      <c r="F30" s="32">
        <f t="shared" ref="F30:F40" si="18">E30/D30*100</f>
        <v>92.807017543859644</v>
      </c>
      <c r="H30" s="32">
        <v>1</v>
      </c>
      <c r="I30" s="81">
        <v>46269</v>
      </c>
      <c r="J30" s="34">
        <v>6</v>
      </c>
      <c r="K30" s="34">
        <v>560</v>
      </c>
      <c r="L30" s="35">
        <v>531</v>
      </c>
      <c r="M30" s="32">
        <f>L30/K30*100</f>
        <v>94.821428571428569</v>
      </c>
      <c r="O30" s="32">
        <v>1</v>
      </c>
      <c r="P30" s="81">
        <v>46265</v>
      </c>
      <c r="Q30" s="36">
        <v>8</v>
      </c>
      <c r="R30" s="34">
        <v>590</v>
      </c>
      <c r="S30" s="34">
        <v>590</v>
      </c>
      <c r="T30" s="94">
        <f>S30/R30*100</f>
        <v>100</v>
      </c>
    </row>
    <row r="31" spans="1:20" x14ac:dyDescent="0.25">
      <c r="A31" s="37">
        <v>2</v>
      </c>
      <c r="B31" s="81">
        <v>46276</v>
      </c>
      <c r="C31" s="41"/>
      <c r="D31" s="39"/>
      <c r="E31" s="40"/>
      <c r="F31" s="98" t="e">
        <f t="shared" si="18"/>
        <v>#DIV/0!</v>
      </c>
      <c r="H31" s="37">
        <v>2</v>
      </c>
      <c r="I31" s="82">
        <v>46273</v>
      </c>
      <c r="J31" s="41"/>
      <c r="K31" s="39"/>
      <c r="L31" s="40"/>
      <c r="M31" s="98" t="e">
        <f t="shared" ref="M31:M40" si="19">L31/K31*100</f>
        <v>#DIV/0!</v>
      </c>
      <c r="O31" s="37">
        <v>2</v>
      </c>
      <c r="P31" s="82">
        <v>46274</v>
      </c>
      <c r="Q31" s="41"/>
      <c r="R31" s="39"/>
      <c r="S31" s="39"/>
      <c r="T31" s="94" t="e">
        <f t="shared" ref="T31:T40" si="20">S31/R31*100</f>
        <v>#DIV/0!</v>
      </c>
    </row>
    <row r="32" spans="1:20" x14ac:dyDescent="0.25">
      <c r="A32" s="37">
        <v>3</v>
      </c>
      <c r="B32" s="188">
        <v>46317</v>
      </c>
      <c r="C32" s="41"/>
      <c r="D32" s="39"/>
      <c r="E32" s="40"/>
      <c r="F32" s="105" t="e">
        <f t="shared" si="18"/>
        <v>#DIV/0!</v>
      </c>
      <c r="H32" s="37">
        <v>3</v>
      </c>
      <c r="I32" s="211">
        <v>46318</v>
      </c>
      <c r="J32" s="41"/>
      <c r="K32" s="39"/>
      <c r="L32" s="40"/>
      <c r="M32" s="98" t="e">
        <f t="shared" si="19"/>
        <v>#DIV/0!</v>
      </c>
      <c r="O32" s="37">
        <v>3</v>
      </c>
      <c r="P32" s="186">
        <v>46363</v>
      </c>
      <c r="Q32" s="41"/>
      <c r="R32" s="39"/>
      <c r="S32" s="39"/>
      <c r="T32" s="94" t="e">
        <f t="shared" si="20"/>
        <v>#DIV/0!</v>
      </c>
    </row>
    <row r="33" spans="1:20" x14ac:dyDescent="0.25">
      <c r="A33" s="37">
        <v>4</v>
      </c>
      <c r="B33" s="82">
        <v>46290</v>
      </c>
      <c r="C33" s="41"/>
      <c r="D33" s="39"/>
      <c r="E33" s="40"/>
      <c r="F33" s="105" t="e">
        <f t="shared" si="18"/>
        <v>#DIV/0!</v>
      </c>
      <c r="H33" s="37">
        <v>4</v>
      </c>
      <c r="I33" s="82">
        <v>46287</v>
      </c>
      <c r="J33" s="41"/>
      <c r="K33" s="39"/>
      <c r="L33" s="40"/>
      <c r="M33" s="108" t="e">
        <f t="shared" si="19"/>
        <v>#DIV/0!</v>
      </c>
      <c r="O33" s="37">
        <v>4</v>
      </c>
      <c r="P33" s="82">
        <v>46290</v>
      </c>
      <c r="Q33" s="41"/>
      <c r="R33" s="39"/>
      <c r="S33" s="39"/>
      <c r="T33" s="94" t="e">
        <f t="shared" si="20"/>
        <v>#DIV/0!</v>
      </c>
    </row>
    <row r="34" spans="1:20" x14ac:dyDescent="0.25">
      <c r="A34" s="37">
        <v>5</v>
      </c>
      <c r="B34" s="82">
        <v>46295</v>
      </c>
      <c r="C34" s="41"/>
      <c r="D34" s="39"/>
      <c r="E34" s="40"/>
      <c r="F34" s="105" t="e">
        <f t="shared" si="18"/>
        <v>#DIV/0!</v>
      </c>
      <c r="H34" s="37">
        <v>5</v>
      </c>
      <c r="I34" s="164">
        <v>46297</v>
      </c>
      <c r="J34" s="41"/>
      <c r="K34" s="39"/>
      <c r="L34" s="40"/>
      <c r="M34" s="105" t="e">
        <f t="shared" si="19"/>
        <v>#DIV/0!</v>
      </c>
      <c r="O34" s="37">
        <v>5</v>
      </c>
      <c r="P34" s="82">
        <v>46293</v>
      </c>
      <c r="Q34" s="41"/>
      <c r="R34" s="39"/>
      <c r="S34" s="39"/>
      <c r="T34" s="94" t="e">
        <f t="shared" si="20"/>
        <v>#DIV/0!</v>
      </c>
    </row>
    <row r="35" spans="1:20" x14ac:dyDescent="0.25">
      <c r="A35" s="37">
        <v>6</v>
      </c>
      <c r="B35" s="82">
        <v>46304</v>
      </c>
      <c r="C35" s="41"/>
      <c r="D35" s="39"/>
      <c r="E35" s="40"/>
      <c r="F35" s="32" t="e">
        <f t="shared" si="18"/>
        <v>#DIV/0!</v>
      </c>
      <c r="H35" s="37">
        <v>6</v>
      </c>
      <c r="I35" s="82">
        <v>46302</v>
      </c>
      <c r="J35" s="41"/>
      <c r="K35" s="39"/>
      <c r="L35" s="40"/>
      <c r="M35" s="98" t="e">
        <f t="shared" si="19"/>
        <v>#DIV/0!</v>
      </c>
      <c r="O35" s="37">
        <v>6</v>
      </c>
      <c r="P35" s="82">
        <v>46302</v>
      </c>
      <c r="Q35" s="41"/>
      <c r="R35" s="39"/>
      <c r="S35" s="39"/>
      <c r="T35" s="94" t="e">
        <f t="shared" si="20"/>
        <v>#DIV/0!</v>
      </c>
    </row>
    <row r="36" spans="1:20" x14ac:dyDescent="0.25">
      <c r="A36" s="37">
        <v>7</v>
      </c>
      <c r="B36" s="82">
        <v>46308</v>
      </c>
      <c r="C36" s="41"/>
      <c r="D36" s="39"/>
      <c r="E36" s="40"/>
      <c r="F36" s="98" t="e">
        <f t="shared" si="18"/>
        <v>#DIV/0!</v>
      </c>
      <c r="H36" s="37">
        <v>7</v>
      </c>
      <c r="I36" s="82">
        <v>46311</v>
      </c>
      <c r="J36" s="41"/>
      <c r="K36" s="39"/>
      <c r="L36" s="40"/>
      <c r="M36" s="98" t="e">
        <f t="shared" si="19"/>
        <v>#DIV/0!</v>
      </c>
      <c r="O36" s="37">
        <v>7</v>
      </c>
      <c r="P36" s="82">
        <v>46307</v>
      </c>
      <c r="Q36" s="41"/>
      <c r="R36" s="39"/>
      <c r="S36" s="39"/>
      <c r="T36" s="94" t="e">
        <f t="shared" si="20"/>
        <v>#DIV/0!</v>
      </c>
    </row>
    <row r="37" spans="1:20" x14ac:dyDescent="0.25">
      <c r="A37" s="37">
        <v>8</v>
      </c>
      <c r="B37" s="82">
        <v>46325</v>
      </c>
      <c r="C37" s="41"/>
      <c r="D37" s="39"/>
      <c r="E37" s="40"/>
      <c r="F37" s="98" t="e">
        <f t="shared" si="18"/>
        <v>#DIV/0!</v>
      </c>
      <c r="H37" s="37">
        <v>8</v>
      </c>
      <c r="I37" s="82">
        <v>46324</v>
      </c>
      <c r="J37" s="41"/>
      <c r="K37" s="39"/>
      <c r="L37" s="40"/>
      <c r="M37" s="98" t="e">
        <f t="shared" si="19"/>
        <v>#DIV/0!</v>
      </c>
      <c r="O37" s="37">
        <v>8</v>
      </c>
      <c r="P37" s="82">
        <v>46324</v>
      </c>
      <c r="Q37" s="41"/>
      <c r="R37" s="39"/>
      <c r="S37" s="39"/>
      <c r="T37" s="89" t="e">
        <f t="shared" si="20"/>
        <v>#DIV/0!</v>
      </c>
    </row>
    <row r="38" spans="1:20" x14ac:dyDescent="0.25">
      <c r="A38" s="37">
        <v>9</v>
      </c>
      <c r="B38" s="82">
        <v>46331</v>
      </c>
      <c r="C38" s="41"/>
      <c r="D38" s="39"/>
      <c r="E38" s="40"/>
      <c r="F38" s="105" t="e">
        <f t="shared" si="18"/>
        <v>#DIV/0!</v>
      </c>
      <c r="H38" s="37">
        <v>9</v>
      </c>
      <c r="I38" s="82">
        <v>46332</v>
      </c>
      <c r="J38" s="41"/>
      <c r="K38" s="39"/>
      <c r="L38" s="40"/>
      <c r="M38" s="105" t="e">
        <f t="shared" si="19"/>
        <v>#DIV/0!</v>
      </c>
      <c r="O38" s="37">
        <v>9</v>
      </c>
      <c r="P38" s="82">
        <v>46332</v>
      </c>
      <c r="Q38" s="41"/>
      <c r="R38" s="39"/>
      <c r="S38" s="39"/>
      <c r="T38" s="94" t="e">
        <f>S38/R38*100</f>
        <v>#DIV/0!</v>
      </c>
    </row>
    <row r="39" spans="1:20" x14ac:dyDescent="0.25">
      <c r="A39" s="37">
        <v>10</v>
      </c>
      <c r="B39" s="82">
        <v>46339</v>
      </c>
      <c r="C39" s="41"/>
      <c r="D39" s="39"/>
      <c r="E39" s="40"/>
      <c r="F39" s="98" t="e">
        <f t="shared" si="18"/>
        <v>#DIV/0!</v>
      </c>
      <c r="H39" s="37">
        <v>10</v>
      </c>
      <c r="I39" s="82">
        <v>46339</v>
      </c>
      <c r="J39" s="41"/>
      <c r="K39" s="39"/>
      <c r="L39" s="40"/>
      <c r="M39" s="98" t="e">
        <f t="shared" si="19"/>
        <v>#DIV/0!</v>
      </c>
      <c r="O39" s="37">
        <v>10</v>
      </c>
      <c r="P39" s="82">
        <v>46335</v>
      </c>
      <c r="Q39" s="41"/>
      <c r="R39" s="39"/>
      <c r="S39" s="39"/>
      <c r="T39" s="94" t="e">
        <f>S39/R39*100</f>
        <v>#DIV/0!</v>
      </c>
    </row>
    <row r="40" spans="1:20" ht="15.75" thickBot="1" x14ac:dyDescent="0.3">
      <c r="A40" s="42">
        <v>11</v>
      </c>
      <c r="B40" s="83">
        <v>46346</v>
      </c>
      <c r="C40" s="46"/>
      <c r="D40" s="44"/>
      <c r="E40" s="45"/>
      <c r="F40" s="105" t="e">
        <f t="shared" si="18"/>
        <v>#DIV/0!</v>
      </c>
      <c r="H40" s="42">
        <v>11</v>
      </c>
      <c r="I40" s="83">
        <v>46346</v>
      </c>
      <c r="J40" s="46"/>
      <c r="K40" s="44"/>
      <c r="L40" s="45"/>
      <c r="M40" s="105" t="e">
        <f t="shared" si="19"/>
        <v>#DIV/0!</v>
      </c>
      <c r="O40" s="42">
        <v>11</v>
      </c>
      <c r="P40" s="183">
        <v>46315</v>
      </c>
      <c r="Q40" s="46"/>
      <c r="R40" s="44"/>
      <c r="S40" s="44"/>
      <c r="T40" s="94" t="e">
        <f t="shared" si="20"/>
        <v>#DIV/0!</v>
      </c>
    </row>
    <row r="41" spans="1:20" ht="15.75" thickBot="1" x14ac:dyDescent="0.3">
      <c r="A41" s="47"/>
      <c r="B41" s="80" t="s">
        <v>16</v>
      </c>
      <c r="C41" s="48">
        <f>SUM(C30:C40)</f>
        <v>4</v>
      </c>
      <c r="D41" s="48">
        <f t="shared" ref="D41" si="21">SUM(D30:D40)</f>
        <v>570</v>
      </c>
      <c r="E41" s="51">
        <f t="shared" ref="E41" si="22">SUM(E30:E40)</f>
        <v>529</v>
      </c>
      <c r="F41" s="99">
        <f>E41/D41*100</f>
        <v>92.807017543859644</v>
      </c>
      <c r="G41" s="30"/>
      <c r="H41" s="47"/>
      <c r="I41" s="80" t="s">
        <v>16</v>
      </c>
      <c r="J41" s="48">
        <f>SUM(J30:J40)</f>
        <v>6</v>
      </c>
      <c r="K41" s="48">
        <f t="shared" ref="K41" si="23">SUM(K30:K40)</f>
        <v>560</v>
      </c>
      <c r="L41" s="51">
        <f t="shared" ref="L41" si="24">SUM(L30:L40)</f>
        <v>531</v>
      </c>
      <c r="M41" s="8">
        <f>L41/K41*100</f>
        <v>94.821428571428569</v>
      </c>
      <c r="N41" s="30"/>
      <c r="O41" s="47"/>
      <c r="P41" s="80" t="s">
        <v>17</v>
      </c>
      <c r="Q41" s="48">
        <f>SUM(Q30:Q40)</f>
        <v>8</v>
      </c>
      <c r="R41" s="48">
        <f t="shared" ref="R41" si="25">SUM(R30:R40)</f>
        <v>590</v>
      </c>
      <c r="S41" s="51">
        <f t="shared" ref="S41" si="26">SUM(S30:S40)</f>
        <v>590</v>
      </c>
      <c r="T41" s="8">
        <f>S41/R41*100</f>
        <v>100</v>
      </c>
    </row>
    <row r="42" spans="1:20" ht="15.75" thickBot="1" x14ac:dyDescent="0.3">
      <c r="A42" s="25" t="s">
        <v>11</v>
      </c>
      <c r="B42" s="80" t="s">
        <v>3</v>
      </c>
      <c r="C42" s="27" t="s">
        <v>12</v>
      </c>
      <c r="D42" s="28" t="s">
        <v>13</v>
      </c>
      <c r="E42" s="29" t="s">
        <v>14</v>
      </c>
      <c r="F42" s="26" t="s">
        <v>15</v>
      </c>
      <c r="G42" s="30"/>
      <c r="H42" s="25" t="s">
        <v>11</v>
      </c>
      <c r="I42" s="80" t="s">
        <v>3</v>
      </c>
      <c r="J42" s="27" t="s">
        <v>12</v>
      </c>
      <c r="K42" s="28" t="s">
        <v>13</v>
      </c>
      <c r="L42" s="29" t="s">
        <v>14</v>
      </c>
      <c r="M42" s="26" t="s">
        <v>15</v>
      </c>
      <c r="N42" s="30"/>
      <c r="O42" s="25" t="s">
        <v>11</v>
      </c>
      <c r="P42" s="80" t="s">
        <v>3</v>
      </c>
      <c r="Q42" s="27" t="s">
        <v>12</v>
      </c>
      <c r="R42" s="28" t="s">
        <v>13</v>
      </c>
      <c r="S42" s="28" t="s">
        <v>14</v>
      </c>
      <c r="T42" s="31" t="s">
        <v>15</v>
      </c>
    </row>
    <row r="43" spans="1:20" x14ac:dyDescent="0.25">
      <c r="A43" s="32">
        <v>12</v>
      </c>
      <c r="B43" s="81">
        <v>46353</v>
      </c>
      <c r="C43" s="36"/>
      <c r="D43" s="34"/>
      <c r="E43" s="35"/>
      <c r="F43" s="105" t="e">
        <f t="shared" ref="F43:F53" si="27">E43/D43*100</f>
        <v>#DIV/0!</v>
      </c>
      <c r="H43" s="32">
        <v>12</v>
      </c>
      <c r="I43" s="81">
        <v>46352</v>
      </c>
      <c r="J43" s="36"/>
      <c r="K43" s="34"/>
      <c r="L43" s="35"/>
      <c r="M43" s="98" t="e">
        <f>L43/K43*100</f>
        <v>#DIV/0!</v>
      </c>
      <c r="O43" s="32">
        <v>12</v>
      </c>
      <c r="P43" s="82">
        <v>46350</v>
      </c>
      <c r="Q43" s="36"/>
      <c r="R43" s="34"/>
      <c r="S43" s="34"/>
      <c r="T43" s="94" t="e">
        <f>S43/R43*100</f>
        <v>#DIV/0!</v>
      </c>
    </row>
    <row r="44" spans="1:20" x14ac:dyDescent="0.25">
      <c r="A44" s="37">
        <v>13</v>
      </c>
      <c r="B44" s="82">
        <v>46357</v>
      </c>
      <c r="C44" s="41"/>
      <c r="D44" s="39"/>
      <c r="E44" s="40"/>
      <c r="F44" s="105" t="e">
        <f t="shared" si="27"/>
        <v>#DIV/0!</v>
      </c>
      <c r="H44" s="37">
        <v>13</v>
      </c>
      <c r="I44" s="82">
        <v>46360</v>
      </c>
      <c r="J44" s="41"/>
      <c r="K44" s="39"/>
      <c r="L44" s="40"/>
      <c r="M44" s="98" t="e">
        <f t="shared" ref="M44:M53" si="28">L44/K44*100</f>
        <v>#DIV/0!</v>
      </c>
      <c r="O44" s="37">
        <v>13</v>
      </c>
      <c r="P44" s="82">
        <v>46356</v>
      </c>
      <c r="Q44" s="41"/>
      <c r="R44" s="39"/>
      <c r="S44" s="39"/>
      <c r="T44" s="94" t="e">
        <f t="shared" ref="T44:T53" si="29">S44/R44*100</f>
        <v>#DIV/0!</v>
      </c>
    </row>
    <row r="45" spans="1:20" x14ac:dyDescent="0.25">
      <c r="A45" s="37">
        <v>14</v>
      </c>
      <c r="B45" s="82">
        <v>46030</v>
      </c>
      <c r="C45" s="41"/>
      <c r="D45" s="39"/>
      <c r="E45" s="40"/>
      <c r="F45" s="105" t="e">
        <f t="shared" si="27"/>
        <v>#DIV/0!</v>
      </c>
      <c r="H45" s="37">
        <v>14</v>
      </c>
      <c r="I45" s="82">
        <v>46028</v>
      </c>
      <c r="J45" s="41"/>
      <c r="K45" s="39"/>
      <c r="L45" s="40"/>
      <c r="M45" s="105" t="e">
        <f t="shared" si="28"/>
        <v>#DIV/0!</v>
      </c>
      <c r="O45" s="37">
        <v>14</v>
      </c>
      <c r="P45" s="82">
        <v>46029</v>
      </c>
      <c r="Q45" s="41"/>
      <c r="R45" s="39"/>
      <c r="S45" s="39"/>
      <c r="T45" s="94" t="e">
        <f t="shared" si="29"/>
        <v>#DIV/0!</v>
      </c>
    </row>
    <row r="46" spans="1:20" x14ac:dyDescent="0.25">
      <c r="A46" s="37">
        <v>15</v>
      </c>
      <c r="B46" s="82">
        <v>46033</v>
      </c>
      <c r="C46" s="41"/>
      <c r="D46" s="39"/>
      <c r="E46" s="40"/>
      <c r="F46" s="105" t="e">
        <f t="shared" si="27"/>
        <v>#DIV/0!</v>
      </c>
      <c r="H46" s="37">
        <v>15</v>
      </c>
      <c r="I46" s="82">
        <v>46037</v>
      </c>
      <c r="J46" s="41"/>
      <c r="K46" s="39"/>
      <c r="L46" s="40"/>
      <c r="M46" s="120" t="e">
        <f t="shared" si="28"/>
        <v>#DIV/0!</v>
      </c>
      <c r="O46" s="37">
        <v>15</v>
      </c>
      <c r="P46" s="82">
        <v>46033</v>
      </c>
      <c r="Q46" s="41"/>
      <c r="R46" s="39"/>
      <c r="S46" s="39"/>
      <c r="T46" s="94" t="e">
        <f t="shared" si="29"/>
        <v>#DIV/0!</v>
      </c>
    </row>
    <row r="47" spans="1:20" x14ac:dyDescent="0.25">
      <c r="A47" s="37">
        <v>16</v>
      </c>
      <c r="B47" s="82">
        <v>46044</v>
      </c>
      <c r="C47" s="41"/>
      <c r="D47" s="39"/>
      <c r="E47" s="40"/>
      <c r="F47" s="105" t="e">
        <f t="shared" si="27"/>
        <v>#DIV/0!</v>
      </c>
      <c r="H47" s="37">
        <v>16</v>
      </c>
      <c r="I47" s="82">
        <v>46041</v>
      </c>
      <c r="J47" s="41"/>
      <c r="K47" s="39"/>
      <c r="L47" s="40"/>
      <c r="M47" s="98" t="e">
        <f t="shared" si="28"/>
        <v>#DIV/0!</v>
      </c>
      <c r="O47" s="37">
        <v>16</v>
      </c>
      <c r="P47" s="82">
        <v>46043</v>
      </c>
      <c r="Q47" s="41"/>
      <c r="R47" s="39"/>
      <c r="S47" s="39"/>
      <c r="T47" s="94" t="e">
        <f t="shared" si="29"/>
        <v>#DIV/0!</v>
      </c>
    </row>
    <row r="48" spans="1:20" x14ac:dyDescent="0.25">
      <c r="A48" s="37">
        <v>17</v>
      </c>
      <c r="B48" s="82">
        <v>46048</v>
      </c>
      <c r="C48" s="41"/>
      <c r="D48" s="39"/>
      <c r="E48" s="40"/>
      <c r="F48" s="98" t="e">
        <f t="shared" si="27"/>
        <v>#DIV/0!</v>
      </c>
      <c r="H48" s="37">
        <v>17</v>
      </c>
      <c r="I48" s="82">
        <v>46051</v>
      </c>
      <c r="J48" s="41"/>
      <c r="K48" s="39"/>
      <c r="L48" s="40"/>
      <c r="M48" s="97" t="e">
        <f t="shared" si="28"/>
        <v>#DIV/0!</v>
      </c>
      <c r="O48" s="37">
        <v>17</v>
      </c>
      <c r="P48" s="82">
        <v>46047</v>
      </c>
      <c r="Q48" s="41"/>
      <c r="R48" s="39"/>
      <c r="S48" s="39"/>
      <c r="T48" s="121" t="e">
        <f t="shared" si="29"/>
        <v>#DIV/0!</v>
      </c>
    </row>
    <row r="49" spans="1:40" x14ac:dyDescent="0.25">
      <c r="A49" s="37">
        <v>18</v>
      </c>
      <c r="B49" s="82">
        <v>46058</v>
      </c>
      <c r="C49" s="41"/>
      <c r="D49" s="39"/>
      <c r="E49" s="40"/>
      <c r="F49" s="98" t="e">
        <f t="shared" si="27"/>
        <v>#DIV/0!</v>
      </c>
      <c r="H49" s="37">
        <v>18</v>
      </c>
      <c r="I49" s="82">
        <v>46057</v>
      </c>
      <c r="J49" s="41"/>
      <c r="K49" s="39"/>
      <c r="L49" s="40"/>
      <c r="M49" s="105" t="e">
        <f t="shared" si="28"/>
        <v>#DIV/0!</v>
      </c>
      <c r="O49" s="37">
        <v>18</v>
      </c>
      <c r="P49" s="82">
        <v>46055</v>
      </c>
      <c r="Q49" s="41"/>
      <c r="R49" s="39"/>
      <c r="S49" s="39"/>
      <c r="T49" s="94" t="e">
        <f t="shared" si="29"/>
        <v>#DIV/0!</v>
      </c>
    </row>
    <row r="50" spans="1:40" x14ac:dyDescent="0.25">
      <c r="A50" s="37">
        <v>19</v>
      </c>
      <c r="B50" s="82">
        <v>46070</v>
      </c>
      <c r="C50" s="41"/>
      <c r="D50" s="39"/>
      <c r="E50" s="40"/>
      <c r="F50" s="105" t="e">
        <f t="shared" si="27"/>
        <v>#DIV/0!</v>
      </c>
      <c r="H50" s="37">
        <v>19</v>
      </c>
      <c r="I50" s="82">
        <v>46072</v>
      </c>
      <c r="J50" s="41"/>
      <c r="K50" s="39"/>
      <c r="L50" s="40"/>
      <c r="M50" s="122" t="e">
        <f t="shared" si="28"/>
        <v>#DIV/0!</v>
      </c>
      <c r="O50" s="37">
        <v>19</v>
      </c>
      <c r="P50" s="82">
        <v>46068</v>
      </c>
      <c r="Q50" s="41"/>
      <c r="R50" s="39"/>
      <c r="S50" s="39"/>
      <c r="T50" s="94" t="e">
        <f t="shared" si="29"/>
        <v>#DIV/0!</v>
      </c>
    </row>
    <row r="51" spans="1:40" x14ac:dyDescent="0.25">
      <c r="A51" s="37">
        <v>20</v>
      </c>
      <c r="B51" s="82">
        <v>46079</v>
      </c>
      <c r="C51" s="41"/>
      <c r="D51" s="39"/>
      <c r="E51" s="40"/>
      <c r="F51" s="105" t="e">
        <f t="shared" si="27"/>
        <v>#DIV/0!</v>
      </c>
      <c r="H51" s="37">
        <v>20</v>
      </c>
      <c r="I51" s="82">
        <v>46075</v>
      </c>
      <c r="J51" s="41"/>
      <c r="K51" s="39"/>
      <c r="L51" s="40"/>
      <c r="M51" s="105" t="e">
        <f t="shared" si="28"/>
        <v>#DIV/0!</v>
      </c>
      <c r="O51" s="37">
        <v>20</v>
      </c>
      <c r="P51" s="82">
        <v>46075</v>
      </c>
      <c r="Q51" s="41"/>
      <c r="R51" s="39"/>
      <c r="S51" s="39"/>
      <c r="T51" s="121" t="e">
        <f t="shared" si="29"/>
        <v>#DIV/0!</v>
      </c>
    </row>
    <row r="52" spans="1:40" x14ac:dyDescent="0.25">
      <c r="A52" s="37">
        <v>21</v>
      </c>
      <c r="B52" s="82">
        <v>46086</v>
      </c>
      <c r="C52" s="41"/>
      <c r="D52" s="39"/>
      <c r="E52" s="40"/>
      <c r="F52" s="105" t="e">
        <f t="shared" si="27"/>
        <v>#DIV/0!</v>
      </c>
      <c r="H52" s="37">
        <v>21</v>
      </c>
      <c r="I52" s="82">
        <v>46086</v>
      </c>
      <c r="J52" s="41"/>
      <c r="K52" s="39"/>
      <c r="L52" s="40"/>
      <c r="M52" s="105" t="e">
        <f t="shared" si="28"/>
        <v>#DIV/0!</v>
      </c>
      <c r="O52" s="37">
        <v>21</v>
      </c>
      <c r="P52" s="83">
        <v>46084</v>
      </c>
      <c r="Q52" s="41"/>
      <c r="R52" s="39"/>
      <c r="S52" s="39"/>
      <c r="T52" s="94" t="e">
        <f t="shared" si="29"/>
        <v>#DIV/0!</v>
      </c>
    </row>
    <row r="53" spans="1:40" ht="15.75" thickBot="1" x14ac:dyDescent="0.3">
      <c r="A53" s="42">
        <v>22</v>
      </c>
      <c r="B53" s="83">
        <v>46092</v>
      </c>
      <c r="C53" s="46"/>
      <c r="D53" s="44"/>
      <c r="E53" s="45"/>
      <c r="F53" s="105" t="e">
        <f t="shared" si="27"/>
        <v>#DIV/0!</v>
      </c>
      <c r="H53" s="42">
        <v>22</v>
      </c>
      <c r="I53" s="83">
        <v>46091</v>
      </c>
      <c r="J53" s="46"/>
      <c r="K53" s="44"/>
      <c r="L53" s="45"/>
      <c r="M53" s="105" t="e">
        <f t="shared" si="28"/>
        <v>#DIV/0!</v>
      </c>
      <c r="O53" s="42">
        <v>22</v>
      </c>
      <c r="P53" s="83">
        <v>46089</v>
      </c>
      <c r="Q53" s="46"/>
      <c r="R53" s="44"/>
      <c r="S53" s="44"/>
      <c r="T53" s="94" t="e">
        <f t="shared" si="29"/>
        <v>#DIV/0!</v>
      </c>
    </row>
    <row r="54" spans="1:40" ht="15.75" thickBot="1" x14ac:dyDescent="0.3">
      <c r="A54" s="47"/>
      <c r="B54" s="80" t="s">
        <v>16</v>
      </c>
      <c r="C54" s="48">
        <f>SUM(C43:C53)</f>
        <v>0</v>
      </c>
      <c r="D54" s="48">
        <f t="shared" ref="D54" si="30">SUM(D43:D53)</f>
        <v>0</v>
      </c>
      <c r="E54" s="51">
        <f t="shared" ref="E54" si="31">SUM(E43:E53)</f>
        <v>0</v>
      </c>
      <c r="F54" s="8" t="e">
        <f>E54/D54*100</f>
        <v>#DIV/0!</v>
      </c>
      <c r="G54" s="30"/>
      <c r="H54" s="47"/>
      <c r="I54" s="80" t="s">
        <v>16</v>
      </c>
      <c r="J54" s="48">
        <f>SUM(J43:J53)</f>
        <v>0</v>
      </c>
      <c r="K54" s="48">
        <f t="shared" ref="K54" si="32">SUM(K43:K53)</f>
        <v>0</v>
      </c>
      <c r="L54" s="51">
        <f t="shared" ref="L54" si="33">SUM(L43:L53)</f>
        <v>0</v>
      </c>
      <c r="M54" s="99" t="e">
        <f>L54/K54*100</f>
        <v>#DIV/0!</v>
      </c>
      <c r="N54" s="30"/>
      <c r="O54" s="47"/>
      <c r="P54" s="80" t="s">
        <v>16</v>
      </c>
      <c r="Q54" s="48">
        <f>SUM(Q43:Q53)</f>
        <v>0</v>
      </c>
      <c r="R54" s="48">
        <f t="shared" ref="R54" si="34">SUM(R43:R53)</f>
        <v>0</v>
      </c>
      <c r="S54" s="51">
        <f t="shared" ref="S54" si="35">SUM(S43:S53)</f>
        <v>0</v>
      </c>
      <c r="T54" s="8" t="e">
        <f>S54/R54*100</f>
        <v>#DIV/0!</v>
      </c>
    </row>
    <row r="55" spans="1:40" ht="15.75" thickBot="1" x14ac:dyDescent="0.3">
      <c r="B55" s="79" t="s">
        <v>18</v>
      </c>
      <c r="E55" s="11"/>
      <c r="I55" s="80" t="s">
        <v>8</v>
      </c>
      <c r="J55" s="11"/>
      <c r="K55" s="11"/>
      <c r="L55" s="11"/>
      <c r="M55" s="11"/>
      <c r="P55" s="80" t="s">
        <v>7</v>
      </c>
      <c r="Q55" s="11"/>
      <c r="R55" s="11"/>
      <c r="S55" s="11"/>
      <c r="T55" s="11"/>
      <c r="AJ55" s="53"/>
      <c r="AK55" s="11"/>
      <c r="AL55" s="11"/>
      <c r="AM55" s="11"/>
      <c r="AN55" s="11"/>
    </row>
    <row r="56" spans="1:40" ht="15.75" thickBot="1" x14ac:dyDescent="0.3">
      <c r="A56" s="25" t="s">
        <v>11</v>
      </c>
      <c r="B56" s="80" t="s">
        <v>2</v>
      </c>
      <c r="C56" s="27" t="s">
        <v>12</v>
      </c>
      <c r="D56" s="28" t="s">
        <v>13</v>
      </c>
      <c r="E56" s="31" t="s">
        <v>14</v>
      </c>
      <c r="F56" s="54" t="s">
        <v>15</v>
      </c>
      <c r="G56" s="30"/>
      <c r="H56" s="25" t="s">
        <v>11</v>
      </c>
      <c r="I56" s="80" t="s">
        <v>2</v>
      </c>
      <c r="J56" s="27" t="s">
        <v>12</v>
      </c>
      <c r="K56" s="28" t="s">
        <v>13</v>
      </c>
      <c r="L56" s="29" t="s">
        <v>14</v>
      </c>
      <c r="M56" s="26" t="s">
        <v>15</v>
      </c>
      <c r="N56" s="30"/>
      <c r="O56" s="25" t="s">
        <v>11</v>
      </c>
      <c r="P56" s="80" t="s">
        <v>2</v>
      </c>
      <c r="Q56" s="27" t="s">
        <v>12</v>
      </c>
      <c r="R56" s="28" t="s">
        <v>13</v>
      </c>
      <c r="S56" s="29" t="s">
        <v>14</v>
      </c>
      <c r="T56" s="24" t="s">
        <v>15</v>
      </c>
    </row>
    <row r="57" spans="1:40" x14ac:dyDescent="0.25">
      <c r="A57" s="32">
        <v>1</v>
      </c>
      <c r="B57" s="81">
        <v>46268</v>
      </c>
      <c r="C57" s="33">
        <v>2</v>
      </c>
      <c r="D57" s="34">
        <v>470</v>
      </c>
      <c r="E57" s="35">
        <v>313</v>
      </c>
      <c r="F57" s="93">
        <f>E57/D57*100</f>
        <v>66.59574468085107</v>
      </c>
      <c r="H57" s="32">
        <v>1</v>
      </c>
      <c r="I57" s="207">
        <v>46372</v>
      </c>
      <c r="J57" s="36"/>
      <c r="K57" s="34"/>
      <c r="L57" s="35"/>
      <c r="M57" s="93" t="e">
        <f>L57/K57*100</f>
        <v>#DIV/0!</v>
      </c>
      <c r="O57" s="32">
        <v>1</v>
      </c>
      <c r="P57" s="81">
        <v>46269</v>
      </c>
      <c r="Q57" s="36">
        <v>2</v>
      </c>
      <c r="R57" s="34">
        <v>600</v>
      </c>
      <c r="S57" s="35">
        <v>521</v>
      </c>
      <c r="T57" s="93">
        <f>S57/R57*100</f>
        <v>86.833333333333329</v>
      </c>
    </row>
    <row r="58" spans="1:40" x14ac:dyDescent="0.25">
      <c r="A58" s="37">
        <v>2</v>
      </c>
      <c r="B58" s="82">
        <v>46274</v>
      </c>
      <c r="C58" s="38"/>
      <c r="D58" s="39"/>
      <c r="E58" s="40"/>
      <c r="F58" s="104" t="e">
        <f t="shared" ref="F58:F59" si="36">E58/D58*100</f>
        <v>#DIV/0!</v>
      </c>
      <c r="H58" s="37">
        <v>2</v>
      </c>
      <c r="I58" s="82">
        <v>46273</v>
      </c>
      <c r="J58" s="41"/>
      <c r="K58" s="39"/>
      <c r="L58" s="40"/>
      <c r="M58" s="101" t="e">
        <f>L58/K58*100</f>
        <v>#DIV/0!</v>
      </c>
      <c r="O58" s="37">
        <v>2</v>
      </c>
      <c r="P58" s="82">
        <v>46275</v>
      </c>
      <c r="Q58" s="41"/>
      <c r="R58" s="39"/>
      <c r="S58" s="40"/>
      <c r="T58" s="101" t="e">
        <f>S58/R58*100</f>
        <v>#DIV/0!</v>
      </c>
    </row>
    <row r="59" spans="1:40" x14ac:dyDescent="0.25">
      <c r="A59" s="37">
        <v>3</v>
      </c>
      <c r="B59" s="82">
        <v>46281</v>
      </c>
      <c r="C59" s="38"/>
      <c r="D59" s="39"/>
      <c r="E59" s="40"/>
      <c r="F59" s="101" t="e">
        <f t="shared" si="36"/>
        <v>#DIV/0!</v>
      </c>
      <c r="H59" s="37">
        <v>3</v>
      </c>
      <c r="I59" s="181">
        <v>46364</v>
      </c>
      <c r="J59" s="41"/>
      <c r="K59" s="39"/>
      <c r="L59" s="40"/>
      <c r="M59" s="101" t="e">
        <f t="shared" ref="M59:M64" si="37">L59/K59*100</f>
        <v>#DIV/0!</v>
      </c>
      <c r="O59" s="37">
        <v>3</v>
      </c>
      <c r="P59" s="82">
        <v>46280</v>
      </c>
      <c r="Q59" s="41"/>
      <c r="R59" s="39"/>
      <c r="S59" s="40"/>
      <c r="T59" s="101" t="e">
        <f t="shared" ref="T59:T63" si="38">S59/R59*100</f>
        <v>#DIV/0!</v>
      </c>
    </row>
    <row r="60" spans="1:40" x14ac:dyDescent="0.25">
      <c r="A60" s="37">
        <v>4</v>
      </c>
      <c r="B60" s="82">
        <v>46288</v>
      </c>
      <c r="C60" s="38"/>
      <c r="D60" s="39"/>
      <c r="E60" s="40"/>
      <c r="F60" s="16" t="e">
        <f t="shared" ref="F60:F64" si="39">E60/D60*100</f>
        <v>#DIV/0!</v>
      </c>
      <c r="H60" s="37">
        <v>4</v>
      </c>
      <c r="I60" s="82">
        <v>46288</v>
      </c>
      <c r="J60" s="41"/>
      <c r="K60" s="39"/>
      <c r="L60" s="40"/>
      <c r="M60" s="101" t="e">
        <f t="shared" si="37"/>
        <v>#DIV/0!</v>
      </c>
      <c r="O60" s="37">
        <v>4</v>
      </c>
      <c r="P60" s="82">
        <v>46289</v>
      </c>
      <c r="Q60" s="41"/>
      <c r="R60" s="39"/>
      <c r="S60" s="40"/>
      <c r="T60" s="101" t="e">
        <f t="shared" si="38"/>
        <v>#DIV/0!</v>
      </c>
    </row>
    <row r="61" spans="1:40" x14ac:dyDescent="0.25">
      <c r="A61" s="37">
        <v>5</v>
      </c>
      <c r="B61" s="82">
        <v>46294</v>
      </c>
      <c r="C61" s="38"/>
      <c r="D61" s="39"/>
      <c r="E61" s="40"/>
      <c r="F61" s="16" t="e">
        <f t="shared" si="39"/>
        <v>#DIV/0!</v>
      </c>
      <c r="H61" s="37">
        <v>5</v>
      </c>
      <c r="I61" s="82">
        <v>46294</v>
      </c>
      <c r="J61" s="41"/>
      <c r="K61" s="39"/>
      <c r="L61" s="40"/>
      <c r="M61" s="110" t="e">
        <f t="shared" si="37"/>
        <v>#DIV/0!</v>
      </c>
      <c r="O61" s="37">
        <v>5</v>
      </c>
      <c r="P61" s="82">
        <v>46293</v>
      </c>
      <c r="Q61" s="41"/>
      <c r="R61" s="39"/>
      <c r="S61" s="40"/>
      <c r="T61" s="101" t="e">
        <f t="shared" si="38"/>
        <v>#DIV/0!</v>
      </c>
    </row>
    <row r="62" spans="1:40" x14ac:dyDescent="0.25">
      <c r="A62" s="37">
        <v>6</v>
      </c>
      <c r="B62" s="82">
        <v>46302</v>
      </c>
      <c r="C62" s="38"/>
      <c r="D62" s="39"/>
      <c r="E62" s="40"/>
      <c r="F62" s="16" t="e">
        <f t="shared" si="39"/>
        <v>#DIV/0!</v>
      </c>
      <c r="H62" s="37">
        <v>6</v>
      </c>
      <c r="I62" s="82">
        <v>46304</v>
      </c>
      <c r="J62" s="41"/>
      <c r="K62" s="39"/>
      <c r="L62" s="40"/>
      <c r="M62" s="101" t="e">
        <f t="shared" si="37"/>
        <v>#DIV/0!</v>
      </c>
      <c r="O62" s="37">
        <v>6</v>
      </c>
      <c r="P62" s="82">
        <v>46303</v>
      </c>
      <c r="Q62" s="41"/>
      <c r="R62" s="39"/>
      <c r="S62" s="40"/>
      <c r="T62" s="109" t="e">
        <f t="shared" si="38"/>
        <v>#DIV/0!</v>
      </c>
    </row>
    <row r="63" spans="1:40" x14ac:dyDescent="0.25">
      <c r="A63" s="37">
        <v>7</v>
      </c>
      <c r="B63" s="82">
        <v>46309</v>
      </c>
      <c r="C63" s="38"/>
      <c r="D63" s="39"/>
      <c r="E63" s="40"/>
      <c r="F63" s="16" t="e">
        <f t="shared" si="39"/>
        <v>#DIV/0!</v>
      </c>
      <c r="G63" s="55" t="e">
        <f t="shared" ref="G63" si="40">F63/E63</f>
        <v>#DIV/0!</v>
      </c>
      <c r="H63" s="37">
        <v>7</v>
      </c>
      <c r="I63" s="82">
        <v>46308</v>
      </c>
      <c r="J63" s="41"/>
      <c r="K63" s="39"/>
      <c r="L63" s="40"/>
      <c r="M63" s="101" t="e">
        <f t="shared" si="37"/>
        <v>#DIV/0!</v>
      </c>
      <c r="O63" s="37">
        <v>7</v>
      </c>
      <c r="P63" s="82">
        <v>46308</v>
      </c>
      <c r="Q63" s="41"/>
      <c r="R63" s="39"/>
      <c r="S63" s="40"/>
      <c r="T63" s="16" t="e">
        <f t="shared" si="38"/>
        <v>#DIV/0!</v>
      </c>
    </row>
    <row r="64" spans="1:40" x14ac:dyDescent="0.25">
      <c r="A64" s="37">
        <v>8</v>
      </c>
      <c r="B64" s="82">
        <v>46325</v>
      </c>
      <c r="C64" s="38"/>
      <c r="D64" s="39"/>
      <c r="E64" s="40"/>
      <c r="F64" s="101" t="e">
        <f t="shared" si="39"/>
        <v>#DIV/0!</v>
      </c>
      <c r="H64" s="37">
        <v>8</v>
      </c>
      <c r="I64" s="82">
        <v>46323</v>
      </c>
      <c r="J64" s="41"/>
      <c r="K64" s="39"/>
      <c r="L64" s="40"/>
      <c r="M64" s="101" t="e">
        <f t="shared" si="37"/>
        <v>#DIV/0!</v>
      </c>
      <c r="O64" s="37">
        <v>8</v>
      </c>
      <c r="P64" s="82">
        <v>46324</v>
      </c>
      <c r="Q64" s="41"/>
      <c r="R64" s="39"/>
      <c r="S64" s="40"/>
      <c r="T64" s="101" t="e">
        <f>S64/R64*100</f>
        <v>#DIV/0!</v>
      </c>
    </row>
    <row r="65" spans="1:20" x14ac:dyDescent="0.25">
      <c r="A65" s="37">
        <v>9</v>
      </c>
      <c r="B65" s="82">
        <v>46330</v>
      </c>
      <c r="C65" s="38"/>
      <c r="D65" s="39"/>
      <c r="E65" s="40"/>
      <c r="F65" s="16" t="e">
        <f t="shared" ref="F65:F67" si="41">E65/D65*100</f>
        <v>#DIV/0!</v>
      </c>
      <c r="H65" s="37">
        <v>9</v>
      </c>
      <c r="I65" s="82">
        <v>46329</v>
      </c>
      <c r="J65" s="41"/>
      <c r="K65" s="39"/>
      <c r="L65" s="40"/>
      <c r="M65" s="101" t="e">
        <f t="shared" ref="M65:M67" si="42">L65/K65*100</f>
        <v>#DIV/0!</v>
      </c>
      <c r="O65" s="37">
        <v>9</v>
      </c>
      <c r="P65" s="82">
        <v>46330</v>
      </c>
      <c r="Q65" s="41"/>
      <c r="R65" s="39"/>
      <c r="S65" s="40"/>
      <c r="T65" s="101" t="e">
        <f t="shared" ref="T65:T67" si="43">S65/R65*100</f>
        <v>#DIV/0!</v>
      </c>
    </row>
    <row r="66" spans="1:20" x14ac:dyDescent="0.25">
      <c r="A66" s="37">
        <v>10</v>
      </c>
      <c r="B66" s="82">
        <v>46337</v>
      </c>
      <c r="C66" s="38"/>
      <c r="D66" s="39"/>
      <c r="E66" s="40"/>
      <c r="F66" s="16" t="e">
        <f t="shared" si="41"/>
        <v>#DIV/0!</v>
      </c>
      <c r="H66" s="37">
        <v>10</v>
      </c>
      <c r="I66" s="82">
        <v>46338</v>
      </c>
      <c r="J66" s="41"/>
      <c r="K66" s="39"/>
      <c r="L66" s="40"/>
      <c r="M66" s="101" t="e">
        <f t="shared" si="42"/>
        <v>#DIV/0!</v>
      </c>
      <c r="O66" s="37">
        <v>10</v>
      </c>
      <c r="P66" s="82">
        <v>46338</v>
      </c>
      <c r="Q66" s="41"/>
      <c r="R66" s="39"/>
      <c r="S66" s="40"/>
      <c r="T66" s="107" t="e">
        <f t="shared" si="43"/>
        <v>#DIV/0!</v>
      </c>
    </row>
    <row r="67" spans="1:20" ht="15.75" thickBot="1" x14ac:dyDescent="0.3">
      <c r="A67" s="42">
        <v>11</v>
      </c>
      <c r="B67" s="83">
        <v>46344</v>
      </c>
      <c r="C67" s="43"/>
      <c r="D67" s="44"/>
      <c r="E67" s="45"/>
      <c r="F67" s="112" t="e">
        <f t="shared" si="41"/>
        <v>#DIV/0!</v>
      </c>
      <c r="H67" s="42">
        <v>11</v>
      </c>
      <c r="I67" s="183">
        <v>46315</v>
      </c>
      <c r="J67" s="46"/>
      <c r="K67" s="44"/>
      <c r="L67" s="45"/>
      <c r="M67" s="168" t="e">
        <f t="shared" si="42"/>
        <v>#DIV/0!</v>
      </c>
      <c r="O67" s="42">
        <v>11</v>
      </c>
      <c r="P67" s="83">
        <v>46346</v>
      </c>
      <c r="Q67" s="46"/>
      <c r="R67" s="44"/>
      <c r="S67" s="45"/>
      <c r="T67" s="17" t="e">
        <f t="shared" si="43"/>
        <v>#DIV/0!</v>
      </c>
    </row>
    <row r="68" spans="1:20" ht="15.75" thickBot="1" x14ac:dyDescent="0.3">
      <c r="A68" s="47"/>
      <c r="B68" s="80" t="s">
        <v>16</v>
      </c>
      <c r="C68" s="48">
        <f>SUM(C57:C67)</f>
        <v>2</v>
      </c>
      <c r="D68" s="49">
        <f t="shared" ref="D68" si="44">SUM(D57:D67)</f>
        <v>470</v>
      </c>
      <c r="E68" s="52">
        <f t="shared" ref="E68" si="45">SUM(E57:E67)</f>
        <v>313</v>
      </c>
      <c r="F68" s="227">
        <f>E68/D68*100</f>
        <v>66.59574468085107</v>
      </c>
      <c r="G68" s="30"/>
      <c r="H68" s="47"/>
      <c r="I68" s="80" t="s">
        <v>16</v>
      </c>
      <c r="J68" s="48">
        <f>SUM(J57:J67)</f>
        <v>0</v>
      </c>
      <c r="K68" s="48">
        <f t="shared" ref="K68" si="46">SUM(K57:K67)</f>
        <v>0</v>
      </c>
      <c r="L68" s="51">
        <f t="shared" ref="L68" si="47">SUM(L57:L67)</f>
        <v>0</v>
      </c>
      <c r="M68" s="8" t="e">
        <f>L68/K68*100</f>
        <v>#DIV/0!</v>
      </c>
      <c r="N68" s="30"/>
      <c r="O68" s="47"/>
      <c r="P68" s="80" t="s">
        <v>16</v>
      </c>
      <c r="Q68" s="48">
        <f>SUM(Q57:Q67)</f>
        <v>2</v>
      </c>
      <c r="R68" s="48">
        <f t="shared" ref="R68" si="48">SUM(R57:R67)</f>
        <v>600</v>
      </c>
      <c r="S68" s="51">
        <f t="shared" ref="S68" si="49">SUM(S57:S67)</f>
        <v>521</v>
      </c>
      <c r="T68" s="100">
        <f>S68/R68*100</f>
        <v>86.833333333333329</v>
      </c>
    </row>
    <row r="69" spans="1:20" ht="15.75" thickBot="1" x14ac:dyDescent="0.3">
      <c r="A69" s="25" t="s">
        <v>11</v>
      </c>
      <c r="B69" s="80" t="s">
        <v>3</v>
      </c>
      <c r="C69" s="27" t="s">
        <v>12</v>
      </c>
      <c r="D69" s="28" t="s">
        <v>13</v>
      </c>
      <c r="E69" s="31" t="s">
        <v>14</v>
      </c>
      <c r="F69" s="56" t="s">
        <v>15</v>
      </c>
      <c r="G69" s="30"/>
      <c r="H69" s="25" t="s">
        <v>11</v>
      </c>
      <c r="I69" s="79" t="s">
        <v>3</v>
      </c>
      <c r="J69" s="68" t="s">
        <v>12</v>
      </c>
      <c r="K69" s="69" t="s">
        <v>13</v>
      </c>
      <c r="L69" s="66" t="s">
        <v>14</v>
      </c>
      <c r="M69" s="24" t="s">
        <v>15</v>
      </c>
      <c r="N69" s="30"/>
      <c r="O69" s="25" t="s">
        <v>11</v>
      </c>
      <c r="P69" s="79" t="s">
        <v>3</v>
      </c>
      <c r="Q69" s="68" t="s">
        <v>12</v>
      </c>
      <c r="R69" s="69" t="s">
        <v>13</v>
      </c>
      <c r="S69" s="66" t="s">
        <v>14</v>
      </c>
      <c r="T69" s="24" t="s">
        <v>15</v>
      </c>
    </row>
    <row r="70" spans="1:20" x14ac:dyDescent="0.25">
      <c r="A70" s="32">
        <v>12</v>
      </c>
      <c r="B70" s="84">
        <v>46351</v>
      </c>
      <c r="C70" s="33"/>
      <c r="D70" s="34"/>
      <c r="E70" s="57"/>
      <c r="F70" s="89" t="e">
        <f>E70/D70*100</f>
        <v>#DIV/0!</v>
      </c>
      <c r="H70" s="90">
        <v>12</v>
      </c>
      <c r="I70" s="84">
        <v>46350</v>
      </c>
      <c r="J70" s="204"/>
      <c r="K70" s="72"/>
      <c r="L70" s="72"/>
      <c r="M70" s="95" t="e">
        <f>L70/K70*100</f>
        <v>#DIV/0!</v>
      </c>
      <c r="O70" s="90">
        <v>12</v>
      </c>
      <c r="P70" s="84">
        <v>46352</v>
      </c>
      <c r="Q70" s="204"/>
      <c r="R70" s="72"/>
      <c r="S70" s="72"/>
      <c r="T70" s="95" t="e">
        <f>S70/R70*100</f>
        <v>#DIV/0!</v>
      </c>
    </row>
    <row r="71" spans="1:20" x14ac:dyDescent="0.25">
      <c r="A71" s="37">
        <v>13</v>
      </c>
      <c r="B71" s="82">
        <v>46356</v>
      </c>
      <c r="C71" s="38"/>
      <c r="D71" s="39"/>
      <c r="E71" s="58"/>
      <c r="F71" s="117" t="e">
        <f t="shared" ref="F71:F76" si="50">E71/D71*100</f>
        <v>#DIV/0!</v>
      </c>
      <c r="H71" s="91">
        <v>13</v>
      </c>
      <c r="I71" s="82">
        <v>46360</v>
      </c>
      <c r="J71" s="38"/>
      <c r="K71" s="39"/>
      <c r="L71" s="39"/>
      <c r="M71" s="106" t="e">
        <f>L71/K71*100</f>
        <v>#DIV/0!</v>
      </c>
      <c r="O71" s="91">
        <v>13</v>
      </c>
      <c r="P71" s="82">
        <v>46358</v>
      </c>
      <c r="Q71" s="38"/>
      <c r="R71" s="39"/>
      <c r="S71" s="39"/>
      <c r="T71" s="106" t="e">
        <f>S71/R71*100</f>
        <v>#DIV/0!</v>
      </c>
    </row>
    <row r="72" spans="1:20" x14ac:dyDescent="0.25">
      <c r="A72" s="37">
        <v>14</v>
      </c>
      <c r="B72" s="82">
        <v>46028</v>
      </c>
      <c r="C72" s="38"/>
      <c r="D72" s="39"/>
      <c r="E72" s="58"/>
      <c r="F72" s="116" t="e">
        <f t="shared" si="50"/>
        <v>#DIV/0!</v>
      </c>
      <c r="H72" s="91">
        <v>14</v>
      </c>
      <c r="I72" s="82">
        <v>46027</v>
      </c>
      <c r="J72" s="38"/>
      <c r="K72" s="39"/>
      <c r="L72" s="39"/>
      <c r="M72" s="106" t="e">
        <f t="shared" ref="M72:M77" si="51">L72/K72*100</f>
        <v>#DIV/0!</v>
      </c>
      <c r="O72" s="91">
        <v>14</v>
      </c>
      <c r="P72" s="82">
        <v>46029</v>
      </c>
      <c r="Q72" s="38"/>
      <c r="R72" s="39"/>
      <c r="S72" s="39"/>
      <c r="T72" s="102" t="e">
        <f t="shared" ref="T72:T76" si="52">S72/R72*100</f>
        <v>#DIV/0!</v>
      </c>
    </row>
    <row r="73" spans="1:20" x14ac:dyDescent="0.25">
      <c r="A73" s="37">
        <v>15</v>
      </c>
      <c r="B73" s="82">
        <v>46034</v>
      </c>
      <c r="C73" s="38"/>
      <c r="D73" s="39"/>
      <c r="E73" s="58"/>
      <c r="F73" s="116" t="e">
        <f t="shared" si="50"/>
        <v>#DIV/0!</v>
      </c>
      <c r="H73" s="91">
        <v>15</v>
      </c>
      <c r="I73" s="82">
        <v>46034</v>
      </c>
      <c r="J73" s="38"/>
      <c r="K73" s="39"/>
      <c r="L73" s="39"/>
      <c r="M73" s="102" t="e">
        <f t="shared" si="51"/>
        <v>#DIV/0!</v>
      </c>
      <c r="O73" s="91">
        <v>15</v>
      </c>
      <c r="P73" s="82">
        <v>46036</v>
      </c>
      <c r="Q73" s="38"/>
      <c r="R73" s="39"/>
      <c r="S73" s="39"/>
      <c r="T73" s="119" t="e">
        <f t="shared" si="52"/>
        <v>#DIV/0!</v>
      </c>
    </row>
    <row r="74" spans="1:20" x14ac:dyDescent="0.25">
      <c r="A74" s="37">
        <v>16</v>
      </c>
      <c r="B74" s="85">
        <v>46042</v>
      </c>
      <c r="C74" s="38"/>
      <c r="D74" s="39"/>
      <c r="E74" s="58"/>
      <c r="F74" s="116" t="e">
        <f t="shared" si="50"/>
        <v>#DIV/0!</v>
      </c>
      <c r="H74" s="91">
        <v>16</v>
      </c>
      <c r="I74" s="82">
        <v>46043</v>
      </c>
      <c r="J74" s="38"/>
      <c r="K74" s="39"/>
      <c r="L74" s="39"/>
      <c r="M74" s="106" t="e">
        <f t="shared" si="51"/>
        <v>#DIV/0!</v>
      </c>
      <c r="O74" s="91">
        <v>16</v>
      </c>
      <c r="P74" s="82">
        <v>46043</v>
      </c>
      <c r="Q74" s="38"/>
      <c r="R74" s="39"/>
      <c r="S74" s="39"/>
      <c r="T74" s="102" t="e">
        <f t="shared" si="52"/>
        <v>#DIV/0!</v>
      </c>
    </row>
    <row r="75" spans="1:20" x14ac:dyDescent="0.25">
      <c r="A75" s="37">
        <v>17</v>
      </c>
      <c r="B75" s="82">
        <v>46051</v>
      </c>
      <c r="C75" s="38"/>
      <c r="D75" s="39"/>
      <c r="E75" s="58"/>
      <c r="F75" s="55" t="e">
        <f t="shared" si="50"/>
        <v>#DIV/0!</v>
      </c>
      <c r="H75" s="91">
        <v>17</v>
      </c>
      <c r="I75" s="82">
        <v>46048</v>
      </c>
      <c r="J75" s="38"/>
      <c r="K75" s="39"/>
      <c r="L75" s="39"/>
      <c r="M75" s="102" t="e">
        <f t="shared" si="51"/>
        <v>#DIV/0!</v>
      </c>
      <c r="O75" s="91">
        <v>17</v>
      </c>
      <c r="P75" s="82">
        <v>46049</v>
      </c>
      <c r="Q75" s="38"/>
      <c r="R75" s="39"/>
      <c r="S75" s="39"/>
      <c r="T75" s="58" t="e">
        <f t="shared" si="52"/>
        <v>#DIV/0!</v>
      </c>
    </row>
    <row r="76" spans="1:20" x14ac:dyDescent="0.25">
      <c r="A76" s="37">
        <v>18</v>
      </c>
      <c r="B76" s="82">
        <v>46057</v>
      </c>
      <c r="C76" s="38"/>
      <c r="D76" s="39"/>
      <c r="E76" s="58"/>
      <c r="F76" s="116" t="e">
        <f t="shared" si="50"/>
        <v>#DIV/0!</v>
      </c>
      <c r="H76" s="91">
        <v>18</v>
      </c>
      <c r="I76" s="82">
        <v>46057</v>
      </c>
      <c r="J76" s="38"/>
      <c r="K76" s="39"/>
      <c r="L76" s="39"/>
      <c r="M76" s="106" t="e">
        <f t="shared" si="51"/>
        <v>#DIV/0!</v>
      </c>
      <c r="O76" s="91">
        <v>18</v>
      </c>
      <c r="P76" s="82">
        <v>46057</v>
      </c>
      <c r="Q76" s="38"/>
      <c r="R76" s="39"/>
      <c r="S76" s="39"/>
      <c r="T76" s="102" t="e">
        <f t="shared" si="52"/>
        <v>#DIV/0!</v>
      </c>
    </row>
    <row r="77" spans="1:20" x14ac:dyDescent="0.25">
      <c r="A77" s="37">
        <v>19</v>
      </c>
      <c r="B77" s="82">
        <v>46070</v>
      </c>
      <c r="C77" s="38"/>
      <c r="D77" s="39"/>
      <c r="E77" s="58"/>
      <c r="F77" s="116" t="e">
        <f>E77/D77*100</f>
        <v>#DIV/0!</v>
      </c>
      <c r="H77" s="91">
        <v>19</v>
      </c>
      <c r="I77" s="82">
        <v>46069</v>
      </c>
      <c r="J77" s="38"/>
      <c r="K77" s="39"/>
      <c r="L77" s="39"/>
      <c r="M77" s="106" t="e">
        <f t="shared" si="51"/>
        <v>#DIV/0!</v>
      </c>
      <c r="O77" s="91">
        <v>19</v>
      </c>
      <c r="P77" s="82">
        <v>46069</v>
      </c>
      <c r="Q77" s="38"/>
      <c r="R77" s="39"/>
      <c r="S77" s="39"/>
      <c r="T77" s="102" t="e">
        <f>S77/R77*100</f>
        <v>#DIV/0!</v>
      </c>
    </row>
    <row r="78" spans="1:20" x14ac:dyDescent="0.25">
      <c r="A78" s="37">
        <v>20</v>
      </c>
      <c r="B78" s="82">
        <v>46078</v>
      </c>
      <c r="C78" s="38"/>
      <c r="D78" s="39"/>
      <c r="E78" s="58"/>
      <c r="F78" s="55" t="e">
        <f>E78/D78*100</f>
        <v>#DIV/0!</v>
      </c>
      <c r="H78" s="91">
        <v>20</v>
      </c>
      <c r="I78" s="82">
        <v>46076</v>
      </c>
      <c r="J78" s="38"/>
      <c r="K78" s="39"/>
      <c r="L78" s="39"/>
      <c r="M78" s="123" t="e">
        <f t="shared" ref="M78" si="53">L78/K78*100</f>
        <v>#DIV/0!</v>
      </c>
      <c r="O78" s="91">
        <v>20</v>
      </c>
      <c r="P78" s="82">
        <v>46078</v>
      </c>
      <c r="Q78" s="38"/>
      <c r="R78" s="39"/>
      <c r="S78" s="39"/>
      <c r="T78" s="58" t="e">
        <f t="shared" ref="T78:T80" si="54">S78/R78*100</f>
        <v>#DIV/0!</v>
      </c>
    </row>
    <row r="79" spans="1:20" x14ac:dyDescent="0.25">
      <c r="A79" s="37">
        <v>21</v>
      </c>
      <c r="B79" s="82">
        <v>46084</v>
      </c>
      <c r="C79" s="38"/>
      <c r="D79" s="39"/>
      <c r="E79" s="58"/>
      <c r="F79" s="116" t="e">
        <f t="shared" ref="F79:F80" si="55">E79/D79*100</f>
        <v>#DIV/0!</v>
      </c>
      <c r="H79" s="91">
        <v>21</v>
      </c>
      <c r="I79" s="82">
        <v>46083</v>
      </c>
      <c r="J79" s="38"/>
      <c r="K79" s="39"/>
      <c r="L79" s="39"/>
      <c r="M79" s="58" t="e">
        <f>L79/K79*100</f>
        <v>#DIV/0!</v>
      </c>
      <c r="O79" s="91">
        <v>21</v>
      </c>
      <c r="P79" s="82">
        <v>46085</v>
      </c>
      <c r="Q79" s="38"/>
      <c r="R79" s="39"/>
      <c r="S79" s="39"/>
      <c r="T79" s="102" t="e">
        <f t="shared" si="54"/>
        <v>#DIV/0!</v>
      </c>
    </row>
    <row r="80" spans="1:20" ht="15.75" thickBot="1" x14ac:dyDescent="0.3">
      <c r="A80" s="42">
        <v>22</v>
      </c>
      <c r="B80" s="86">
        <v>46090</v>
      </c>
      <c r="C80" s="43"/>
      <c r="D80" s="44"/>
      <c r="E80" s="59"/>
      <c r="F80" s="126" t="e">
        <f t="shared" si="55"/>
        <v>#DIV/0!</v>
      </c>
      <c r="H80" s="92">
        <v>22</v>
      </c>
      <c r="I80" s="86">
        <v>46089</v>
      </c>
      <c r="J80" s="205"/>
      <c r="K80" s="176"/>
      <c r="L80" s="75"/>
      <c r="M80" s="118" t="e">
        <f>L80/K80*100</f>
        <v>#DIV/0!</v>
      </c>
      <c r="O80" s="92">
        <v>22</v>
      </c>
      <c r="P80" s="86">
        <v>46092</v>
      </c>
      <c r="Q80" s="205"/>
      <c r="R80" s="75"/>
      <c r="S80" s="75"/>
      <c r="T80" s="113" t="e">
        <f t="shared" si="54"/>
        <v>#DIV/0!</v>
      </c>
    </row>
    <row r="81" spans="1:20" ht="15.75" thickBot="1" x14ac:dyDescent="0.3">
      <c r="A81" s="47"/>
      <c r="B81" s="80" t="s">
        <v>16</v>
      </c>
      <c r="C81" s="48">
        <f>SUM(C70:C80)</f>
        <v>0</v>
      </c>
      <c r="D81" s="49">
        <f t="shared" ref="D81" si="56">SUM(D70:D80)</f>
        <v>0</v>
      </c>
      <c r="E81" s="50">
        <f t="shared" ref="E81" si="57">SUM(E70:E80)</f>
        <v>0</v>
      </c>
      <c r="F81" s="8" t="e">
        <f>E81/D81*100</f>
        <v>#DIV/0!</v>
      </c>
      <c r="G81" s="30"/>
      <c r="H81" s="47"/>
      <c r="I81" s="87" t="s">
        <v>16</v>
      </c>
      <c r="J81" s="70">
        <f>SUM(J70:J80)</f>
        <v>0</v>
      </c>
      <c r="K81" s="70">
        <f t="shared" ref="K81" si="58">SUM(K70:K80)</f>
        <v>0</v>
      </c>
      <c r="L81" s="67">
        <f t="shared" ref="L81" si="59">SUM(L70:L80)</f>
        <v>0</v>
      </c>
      <c r="M81" s="115" t="e">
        <f>L81/K81*100</f>
        <v>#DIV/0!</v>
      </c>
      <c r="N81" s="30"/>
      <c r="O81" s="47"/>
      <c r="P81" s="87" t="s">
        <v>16</v>
      </c>
      <c r="Q81" s="70">
        <f>SUM(Q70:Q80)</f>
        <v>0</v>
      </c>
      <c r="R81" s="70">
        <f t="shared" ref="R81" si="60">SUM(R70:R80)</f>
        <v>0</v>
      </c>
      <c r="S81" s="67">
        <f t="shared" ref="S81" si="61">SUM(S70:S80)</f>
        <v>0</v>
      </c>
      <c r="T81" s="100" t="e">
        <f>S81/R81*100</f>
        <v>#DIV/0!</v>
      </c>
    </row>
    <row r="82" spans="1:20" ht="15.75" thickBot="1" x14ac:dyDescent="0.3">
      <c r="B82" s="80" t="s">
        <v>20</v>
      </c>
      <c r="E82" s="11"/>
      <c r="I82" s="80" t="s">
        <v>19</v>
      </c>
      <c r="J82" s="11"/>
      <c r="K82" s="11"/>
      <c r="L82" s="11"/>
      <c r="M82" s="11"/>
      <c r="P82" s="80" t="s">
        <v>36</v>
      </c>
      <c r="Q82" s="11"/>
      <c r="R82" s="11"/>
      <c r="S82" s="11"/>
      <c r="T82" s="11"/>
    </row>
    <row r="83" spans="1:20" ht="15.75" thickBot="1" x14ac:dyDescent="0.3">
      <c r="A83" s="25" t="s">
        <v>11</v>
      </c>
      <c r="B83" s="80" t="s">
        <v>2</v>
      </c>
      <c r="C83" s="68" t="s">
        <v>12</v>
      </c>
      <c r="D83" s="69" t="s">
        <v>13</v>
      </c>
      <c r="E83" s="69" t="s">
        <v>14</v>
      </c>
      <c r="F83" s="60" t="s">
        <v>15</v>
      </c>
      <c r="G83" s="30"/>
      <c r="H83" s="25" t="s">
        <v>11</v>
      </c>
      <c r="I83" s="79" t="s">
        <v>2</v>
      </c>
      <c r="J83" s="68" t="s">
        <v>12</v>
      </c>
      <c r="K83" s="69" t="s">
        <v>13</v>
      </c>
      <c r="L83" s="66" t="s">
        <v>14</v>
      </c>
      <c r="M83" s="24" t="s">
        <v>15</v>
      </c>
      <c r="O83" s="25" t="s">
        <v>11</v>
      </c>
      <c r="P83" s="80" t="s">
        <v>2</v>
      </c>
      <c r="Q83" s="68" t="s">
        <v>12</v>
      </c>
      <c r="R83" s="69" t="s">
        <v>13</v>
      </c>
      <c r="S83" s="69" t="s">
        <v>14</v>
      </c>
      <c r="T83" s="60" t="s">
        <v>15</v>
      </c>
    </row>
    <row r="84" spans="1:20" x14ac:dyDescent="0.25">
      <c r="A84" s="32">
        <v>1</v>
      </c>
      <c r="B84" s="208">
        <v>46372</v>
      </c>
      <c r="C84" s="71"/>
      <c r="D84" s="72"/>
      <c r="E84" s="72"/>
      <c r="F84" s="73" t="e">
        <f>E84/D84*100</f>
        <v>#DIV/0!</v>
      </c>
      <c r="H84" s="32">
        <v>1</v>
      </c>
      <c r="I84" s="179">
        <v>46315</v>
      </c>
      <c r="J84" s="71"/>
      <c r="K84" s="72"/>
      <c r="L84" s="73"/>
      <c r="M84" s="96" t="e">
        <f t="shared" ref="M84:M94" si="62">L84/K84*100</f>
        <v>#DIV/0!</v>
      </c>
      <c r="O84" s="32">
        <v>1</v>
      </c>
      <c r="P84" s="159">
        <v>46265</v>
      </c>
      <c r="Q84" s="71">
        <v>0</v>
      </c>
      <c r="R84" s="72">
        <v>580</v>
      </c>
      <c r="S84" s="72">
        <v>351</v>
      </c>
      <c r="T84" s="95">
        <f>S84/R84*100</f>
        <v>60.517241379310349</v>
      </c>
    </row>
    <row r="85" spans="1:20" x14ac:dyDescent="0.25">
      <c r="A85" s="37">
        <v>2</v>
      </c>
      <c r="B85" s="210">
        <v>46317</v>
      </c>
      <c r="C85" s="41"/>
      <c r="D85" s="39"/>
      <c r="E85" s="39"/>
      <c r="F85" s="102" t="e">
        <f>E85/D85*100</f>
        <v>#DIV/0!</v>
      </c>
      <c r="H85" s="37">
        <v>2</v>
      </c>
      <c r="I85" s="82">
        <v>46276</v>
      </c>
      <c r="J85" s="41"/>
      <c r="K85" s="39"/>
      <c r="L85" s="58"/>
      <c r="M85" s="101" t="e">
        <f t="shared" si="62"/>
        <v>#DIV/0!</v>
      </c>
      <c r="O85" s="37">
        <v>2</v>
      </c>
      <c r="P85" s="210">
        <v>46317</v>
      </c>
      <c r="Q85" s="41"/>
      <c r="R85" s="39"/>
      <c r="S85" s="39"/>
      <c r="T85" s="106" t="e">
        <f>S85/R85*100</f>
        <v>#DIV/0!</v>
      </c>
    </row>
    <row r="86" spans="1:20" x14ac:dyDescent="0.25">
      <c r="A86" s="37">
        <v>3</v>
      </c>
      <c r="B86" s="160">
        <v>46281</v>
      </c>
      <c r="C86" s="41"/>
      <c r="D86" s="39"/>
      <c r="E86" s="39"/>
      <c r="F86" s="106" t="e">
        <f>E86/D86*100</f>
        <v>#DIV/0!</v>
      </c>
      <c r="H86" s="37">
        <v>3</v>
      </c>
      <c r="I86" s="82">
        <v>46280</v>
      </c>
      <c r="J86" s="41"/>
      <c r="K86" s="39"/>
      <c r="L86" s="58"/>
      <c r="M86" s="101" t="e">
        <f t="shared" si="62"/>
        <v>#DIV/0!</v>
      </c>
      <c r="O86" s="37">
        <v>3</v>
      </c>
      <c r="P86" s="182">
        <v>46363</v>
      </c>
      <c r="Q86" s="41"/>
      <c r="R86" s="39"/>
      <c r="S86" s="39"/>
      <c r="T86" s="106" t="e">
        <f>S86/R86*100</f>
        <v>#DIV/0!</v>
      </c>
    </row>
    <row r="87" spans="1:20" x14ac:dyDescent="0.25">
      <c r="A87" s="37">
        <v>4</v>
      </c>
      <c r="B87" s="160">
        <v>46289</v>
      </c>
      <c r="C87" s="41"/>
      <c r="D87" s="39"/>
      <c r="E87" s="39"/>
      <c r="F87" s="102" t="e">
        <f t="shared" ref="F87:F95" si="63">E87/D87*100</f>
        <v>#DIV/0!</v>
      </c>
      <c r="H87" s="37">
        <v>4</v>
      </c>
      <c r="I87" s="82">
        <v>46288</v>
      </c>
      <c r="J87" s="41"/>
      <c r="K87" s="39"/>
      <c r="L87" s="58"/>
      <c r="M87" s="16" t="e">
        <f t="shared" si="62"/>
        <v>#DIV/0!</v>
      </c>
      <c r="O87" s="37">
        <v>4</v>
      </c>
      <c r="P87" s="160">
        <v>46287</v>
      </c>
      <c r="Q87" s="41"/>
      <c r="R87" s="39"/>
      <c r="S87" s="39"/>
      <c r="T87" s="106" t="e">
        <f t="shared" ref="T87:T95" si="64">S87/R87*100</f>
        <v>#DIV/0!</v>
      </c>
    </row>
    <row r="88" spans="1:20" x14ac:dyDescent="0.25">
      <c r="A88" s="37">
        <v>5</v>
      </c>
      <c r="B88" s="160">
        <v>46295</v>
      </c>
      <c r="C88" s="41"/>
      <c r="D88" s="39"/>
      <c r="E88" s="39"/>
      <c r="F88" s="102" t="e">
        <f t="shared" si="63"/>
        <v>#DIV/0!</v>
      </c>
      <c r="H88" s="37">
        <v>5</v>
      </c>
      <c r="I88" s="82">
        <v>46297</v>
      </c>
      <c r="J88" s="41"/>
      <c r="K88" s="39"/>
      <c r="L88" s="58"/>
      <c r="M88" s="110" t="e">
        <f t="shared" si="62"/>
        <v>#DIV/0!</v>
      </c>
      <c r="O88" s="37">
        <v>5</v>
      </c>
      <c r="P88" s="160">
        <v>46294</v>
      </c>
      <c r="Q88" s="41"/>
      <c r="R88" s="39"/>
      <c r="S88" s="39"/>
      <c r="T88" s="106" t="e">
        <f t="shared" si="64"/>
        <v>#DIV/0!</v>
      </c>
    </row>
    <row r="89" spans="1:20" x14ac:dyDescent="0.25">
      <c r="A89" s="37">
        <v>6</v>
      </c>
      <c r="B89" s="160">
        <v>46303</v>
      </c>
      <c r="C89" s="41"/>
      <c r="D89" s="39"/>
      <c r="E89" s="39"/>
      <c r="F89" s="102" t="e">
        <f t="shared" si="63"/>
        <v>#DIV/0!</v>
      </c>
      <c r="H89" s="37">
        <v>6</v>
      </c>
      <c r="I89" s="82">
        <v>46301</v>
      </c>
      <c r="J89" s="41"/>
      <c r="K89" s="39"/>
      <c r="L89" s="58"/>
      <c r="M89" s="104" t="e">
        <f t="shared" si="62"/>
        <v>#DIV/0!</v>
      </c>
      <c r="O89" s="37">
        <v>6</v>
      </c>
      <c r="P89" s="160">
        <v>46303</v>
      </c>
      <c r="Q89" s="41"/>
      <c r="R89" s="39"/>
      <c r="S89" s="39"/>
      <c r="T89" s="106" t="e">
        <f t="shared" si="64"/>
        <v>#DIV/0!</v>
      </c>
    </row>
    <row r="90" spans="1:20" x14ac:dyDescent="0.25">
      <c r="A90" s="37">
        <v>7</v>
      </c>
      <c r="B90" s="160">
        <v>46309</v>
      </c>
      <c r="C90" s="41"/>
      <c r="D90" s="39"/>
      <c r="E90" s="39"/>
      <c r="F90" s="102" t="e">
        <f t="shared" si="63"/>
        <v>#DIV/0!</v>
      </c>
      <c r="H90" s="37">
        <v>7</v>
      </c>
      <c r="I90" s="82">
        <v>46307</v>
      </c>
      <c r="J90" s="41"/>
      <c r="K90" s="39"/>
      <c r="L90" s="58"/>
      <c r="M90" s="16" t="e">
        <f t="shared" si="62"/>
        <v>#DIV/0!</v>
      </c>
      <c r="O90" s="37">
        <v>7</v>
      </c>
      <c r="P90" s="160">
        <v>46308</v>
      </c>
      <c r="Q90" s="41"/>
      <c r="R90" s="39"/>
      <c r="S90" s="39"/>
      <c r="T90" s="106" t="e">
        <f t="shared" si="64"/>
        <v>#DIV/0!</v>
      </c>
    </row>
    <row r="91" spans="1:20" x14ac:dyDescent="0.25">
      <c r="A91" s="37">
        <v>8</v>
      </c>
      <c r="B91" s="160">
        <v>46322</v>
      </c>
      <c r="C91" s="41"/>
      <c r="D91" s="39"/>
      <c r="E91" s="39"/>
      <c r="F91" s="102" t="e">
        <f t="shared" si="63"/>
        <v>#DIV/0!</v>
      </c>
      <c r="H91" s="37">
        <v>8</v>
      </c>
      <c r="I91" s="82">
        <v>46322</v>
      </c>
      <c r="J91" s="41"/>
      <c r="K91" s="39"/>
      <c r="L91" s="58"/>
      <c r="M91" s="101" t="e">
        <f t="shared" si="62"/>
        <v>#DIV/0!</v>
      </c>
      <c r="O91" s="37">
        <v>8</v>
      </c>
      <c r="P91" s="160">
        <v>46324</v>
      </c>
      <c r="Q91" s="41"/>
      <c r="R91" s="39"/>
      <c r="S91" s="39"/>
      <c r="T91" s="106" t="e">
        <f t="shared" si="64"/>
        <v>#DIV/0!</v>
      </c>
    </row>
    <row r="92" spans="1:20" x14ac:dyDescent="0.25">
      <c r="A92" s="37">
        <v>9</v>
      </c>
      <c r="B92" s="160">
        <v>46330</v>
      </c>
      <c r="C92" s="41"/>
      <c r="D92" s="39"/>
      <c r="E92" s="39"/>
      <c r="F92" s="106" t="e">
        <f t="shared" si="63"/>
        <v>#DIV/0!</v>
      </c>
      <c r="H92" s="37">
        <v>9</v>
      </c>
      <c r="I92" s="82">
        <v>46329</v>
      </c>
      <c r="J92" s="41"/>
      <c r="K92" s="39"/>
      <c r="L92" s="58"/>
      <c r="M92" s="16" t="e">
        <f t="shared" si="62"/>
        <v>#DIV/0!</v>
      </c>
      <c r="O92" s="37">
        <v>9</v>
      </c>
      <c r="P92" s="160">
        <v>46329</v>
      </c>
      <c r="Q92" s="41"/>
      <c r="R92" s="39"/>
      <c r="S92" s="39"/>
      <c r="T92" s="106" t="e">
        <f t="shared" si="64"/>
        <v>#DIV/0!</v>
      </c>
    </row>
    <row r="93" spans="1:20" x14ac:dyDescent="0.25">
      <c r="A93" s="37">
        <v>10</v>
      </c>
      <c r="B93" s="160">
        <v>46335</v>
      </c>
      <c r="C93" s="41"/>
      <c r="D93" s="39"/>
      <c r="E93" s="39"/>
      <c r="F93" s="102" t="e">
        <f t="shared" si="63"/>
        <v>#DIV/0!</v>
      </c>
      <c r="H93" s="37">
        <v>10</v>
      </c>
      <c r="I93" s="82">
        <v>46336</v>
      </c>
      <c r="J93" s="41"/>
      <c r="K93" s="39"/>
      <c r="L93" s="58"/>
      <c r="M93" s="16" t="e">
        <f t="shared" si="62"/>
        <v>#DIV/0!</v>
      </c>
      <c r="O93" s="37">
        <v>10</v>
      </c>
      <c r="P93" s="160">
        <v>46336</v>
      </c>
      <c r="Q93" s="41"/>
      <c r="R93" s="39"/>
      <c r="S93" s="39"/>
      <c r="T93" s="106" t="e">
        <f t="shared" si="64"/>
        <v>#DIV/0!</v>
      </c>
    </row>
    <row r="94" spans="1:20" ht="15.75" thickBot="1" x14ac:dyDescent="0.3">
      <c r="A94" s="42">
        <v>11</v>
      </c>
      <c r="B94" s="161">
        <v>46346</v>
      </c>
      <c r="C94" s="74"/>
      <c r="D94" s="75"/>
      <c r="E94" s="75"/>
      <c r="F94" s="113" t="e">
        <f t="shared" si="63"/>
        <v>#DIV/0!</v>
      </c>
      <c r="H94" s="42">
        <v>11</v>
      </c>
      <c r="I94" s="86">
        <v>46344</v>
      </c>
      <c r="J94" s="74"/>
      <c r="K94" s="75"/>
      <c r="L94" s="76"/>
      <c r="M94" s="112" t="e">
        <f t="shared" si="62"/>
        <v>#DIV/0!</v>
      </c>
      <c r="O94" s="42">
        <v>11</v>
      </c>
      <c r="P94" s="161">
        <v>46343</v>
      </c>
      <c r="Q94" s="74"/>
      <c r="R94" s="75"/>
      <c r="S94" s="75"/>
      <c r="T94" s="118" t="e">
        <f t="shared" si="64"/>
        <v>#DIV/0!</v>
      </c>
    </row>
    <row r="95" spans="1:20" ht="15.75" thickBot="1" x14ac:dyDescent="0.3">
      <c r="A95" s="47"/>
      <c r="B95" s="80" t="s">
        <v>16</v>
      </c>
      <c r="C95" s="70">
        <f>SUM(C84:C94)</f>
        <v>0</v>
      </c>
      <c r="D95" s="70">
        <f>SUM(D84:D94)</f>
        <v>0</v>
      </c>
      <c r="E95" s="67">
        <f>SUM(E84:E94)</f>
        <v>0</v>
      </c>
      <c r="F95" s="100" t="e">
        <f t="shared" si="63"/>
        <v>#DIV/0!</v>
      </c>
      <c r="G95" s="30"/>
      <c r="H95" s="47"/>
      <c r="I95" s="87" t="s">
        <v>16</v>
      </c>
      <c r="J95" s="70">
        <f>SUM(J84:J94)</f>
        <v>0</v>
      </c>
      <c r="K95" s="70">
        <f>SUM(K84:K94)</f>
        <v>0</v>
      </c>
      <c r="L95" s="67">
        <f>SUM(L84:L94)</f>
        <v>0</v>
      </c>
      <c r="M95" s="100" t="e">
        <f>L95/K95*100</f>
        <v>#DIV/0!</v>
      </c>
      <c r="O95" s="47"/>
      <c r="P95" s="80" t="s">
        <v>16</v>
      </c>
      <c r="Q95" s="70">
        <f>SUM(Q84:Q94)</f>
        <v>0</v>
      </c>
      <c r="R95" s="70">
        <f>SUM(R84:R94)</f>
        <v>580</v>
      </c>
      <c r="S95" s="67">
        <f>SUM(S84:S94)</f>
        <v>351</v>
      </c>
      <c r="T95" s="100">
        <f t="shared" si="64"/>
        <v>60.517241379310349</v>
      </c>
    </row>
    <row r="96" spans="1:20" ht="15.75" thickBot="1" x14ac:dyDescent="0.3">
      <c r="A96" s="25" t="s">
        <v>11</v>
      </c>
      <c r="B96" s="80" t="s">
        <v>3</v>
      </c>
      <c r="C96" s="27" t="s">
        <v>12</v>
      </c>
      <c r="D96" s="28" t="s">
        <v>13</v>
      </c>
      <c r="E96" s="28" t="s">
        <v>14</v>
      </c>
      <c r="F96" s="60" t="s">
        <v>15</v>
      </c>
      <c r="G96" s="30"/>
      <c r="H96" s="25" t="s">
        <v>11</v>
      </c>
      <c r="I96" s="79" t="s">
        <v>3</v>
      </c>
      <c r="J96" s="68" t="s">
        <v>12</v>
      </c>
      <c r="K96" s="69" t="s">
        <v>13</v>
      </c>
      <c r="L96" s="66" t="s">
        <v>14</v>
      </c>
      <c r="M96" s="24" t="s">
        <v>15</v>
      </c>
      <c r="O96" s="25" t="s">
        <v>11</v>
      </c>
      <c r="P96" s="80" t="s">
        <v>3</v>
      </c>
      <c r="Q96" s="27" t="s">
        <v>12</v>
      </c>
      <c r="R96" s="28" t="s">
        <v>13</v>
      </c>
      <c r="S96" s="28" t="s">
        <v>14</v>
      </c>
      <c r="T96" s="60" t="s">
        <v>15</v>
      </c>
    </row>
    <row r="97" spans="1:20" x14ac:dyDescent="0.25">
      <c r="A97" s="32">
        <v>12</v>
      </c>
      <c r="B97" s="81">
        <v>46350</v>
      </c>
      <c r="C97" s="36"/>
      <c r="D97" s="34"/>
      <c r="E97" s="35"/>
      <c r="F97" s="15" t="e">
        <f>E97/D97*100</f>
        <v>#DIV/0!</v>
      </c>
      <c r="H97" s="90">
        <v>12</v>
      </c>
      <c r="I97" s="162">
        <v>46352</v>
      </c>
      <c r="J97" s="71"/>
      <c r="K97" s="72"/>
      <c r="L97" s="73"/>
      <c r="M97" s="114" t="e">
        <f t="shared" ref="M97:M107" si="65">L97/K97*100</f>
        <v>#DIV/0!</v>
      </c>
      <c r="O97" s="32">
        <v>12</v>
      </c>
      <c r="P97" s="81">
        <v>46350</v>
      </c>
      <c r="Q97" s="36"/>
      <c r="R97" s="34"/>
      <c r="S97" s="35"/>
      <c r="T97" s="93" t="e">
        <f>S97/R97*100</f>
        <v>#DIV/0!</v>
      </c>
    </row>
    <row r="98" spans="1:20" x14ac:dyDescent="0.25">
      <c r="A98" s="37">
        <v>13</v>
      </c>
      <c r="B98" s="82">
        <v>46358</v>
      </c>
      <c r="C98" s="41"/>
      <c r="D98" s="39"/>
      <c r="E98" s="40"/>
      <c r="F98" s="101" t="e">
        <f>E98/D98*100</f>
        <v>#DIV/0!</v>
      </c>
      <c r="H98" s="91">
        <v>13</v>
      </c>
      <c r="I98" s="160">
        <v>46357</v>
      </c>
      <c r="J98" s="41"/>
      <c r="K98" s="39"/>
      <c r="L98" s="58"/>
      <c r="M98" s="116" t="e">
        <f t="shared" si="65"/>
        <v>#DIV/0!</v>
      </c>
      <c r="O98" s="37">
        <v>13</v>
      </c>
      <c r="P98" s="82">
        <v>46358</v>
      </c>
      <c r="Q98" s="41"/>
      <c r="R98" s="39"/>
      <c r="S98" s="40"/>
      <c r="T98" s="101" t="e">
        <f>S98/R98*100</f>
        <v>#DIV/0!</v>
      </c>
    </row>
    <row r="99" spans="1:20" x14ac:dyDescent="0.25">
      <c r="A99" s="37">
        <v>14</v>
      </c>
      <c r="B99" s="82">
        <v>46028</v>
      </c>
      <c r="C99" s="41"/>
      <c r="D99" s="39"/>
      <c r="E99" s="40"/>
      <c r="F99" s="101" t="e">
        <f>E99/D99*100</f>
        <v>#DIV/0!</v>
      </c>
      <c r="H99" s="91">
        <v>14</v>
      </c>
      <c r="I99" s="160">
        <v>46029</v>
      </c>
      <c r="J99" s="41"/>
      <c r="K99" s="39"/>
      <c r="L99" s="58"/>
      <c r="M99" s="116" t="e">
        <f t="shared" si="65"/>
        <v>#DIV/0!</v>
      </c>
      <c r="O99" s="37">
        <v>14</v>
      </c>
      <c r="P99" s="82">
        <v>46027</v>
      </c>
      <c r="Q99" s="41"/>
      <c r="R99" s="39"/>
      <c r="S99" s="40"/>
      <c r="T99" s="101" t="e">
        <f>S99/R99*100</f>
        <v>#DIV/0!</v>
      </c>
    </row>
    <row r="100" spans="1:20" x14ac:dyDescent="0.25">
      <c r="A100" s="37">
        <v>15</v>
      </c>
      <c r="B100" s="82">
        <v>46035</v>
      </c>
      <c r="C100" s="41"/>
      <c r="D100" s="39"/>
      <c r="E100" s="40"/>
      <c r="F100" s="16" t="e">
        <f t="shared" ref="F100:F107" si="66">E100/D100*100</f>
        <v>#DIV/0!</v>
      </c>
      <c r="H100" s="91">
        <v>15</v>
      </c>
      <c r="I100" s="160">
        <v>46034</v>
      </c>
      <c r="J100" s="41"/>
      <c r="K100" s="39"/>
      <c r="L100" s="58"/>
      <c r="M100" s="116" t="e">
        <f t="shared" si="65"/>
        <v>#DIV/0!</v>
      </c>
      <c r="O100" s="37">
        <v>15</v>
      </c>
      <c r="P100" s="82">
        <v>46037</v>
      </c>
      <c r="Q100" s="41"/>
      <c r="R100" s="39"/>
      <c r="S100" s="40"/>
      <c r="T100" s="110" t="e">
        <f t="shared" ref="T100:T107" si="67">S100/R100*100</f>
        <v>#DIV/0!</v>
      </c>
    </row>
    <row r="101" spans="1:20" x14ac:dyDescent="0.25">
      <c r="A101" s="37">
        <v>16</v>
      </c>
      <c r="B101" s="82">
        <v>46044</v>
      </c>
      <c r="C101" s="41"/>
      <c r="D101" s="39"/>
      <c r="E101" s="40"/>
      <c r="F101" s="16" t="e">
        <f t="shared" si="66"/>
        <v>#DIV/0!</v>
      </c>
      <c r="H101" s="91">
        <v>16</v>
      </c>
      <c r="I101" s="160">
        <v>46041</v>
      </c>
      <c r="J101" s="41"/>
      <c r="K101" s="39"/>
      <c r="L101" s="58"/>
      <c r="M101" s="116" t="e">
        <f t="shared" si="65"/>
        <v>#DIV/0!</v>
      </c>
      <c r="O101" s="37">
        <v>16</v>
      </c>
      <c r="P101" s="82">
        <v>46042</v>
      </c>
      <c r="Q101" s="41"/>
      <c r="R101" s="39"/>
      <c r="S101" s="40"/>
      <c r="T101" s="101" t="e">
        <f t="shared" si="67"/>
        <v>#DIV/0!</v>
      </c>
    </row>
    <row r="102" spans="1:20" x14ac:dyDescent="0.25">
      <c r="A102" s="37">
        <v>17</v>
      </c>
      <c r="B102" s="82">
        <v>46049</v>
      </c>
      <c r="C102" s="41"/>
      <c r="D102" s="39"/>
      <c r="E102" s="40"/>
      <c r="F102" s="37" t="e">
        <f t="shared" si="66"/>
        <v>#DIV/0!</v>
      </c>
      <c r="H102" s="91">
        <v>17</v>
      </c>
      <c r="I102" s="160">
        <v>46050</v>
      </c>
      <c r="J102" s="41"/>
      <c r="K102" s="39"/>
      <c r="L102" s="58"/>
      <c r="M102" s="55" t="e">
        <f t="shared" si="65"/>
        <v>#DIV/0!</v>
      </c>
      <c r="O102" s="37">
        <v>17</v>
      </c>
      <c r="P102" s="82">
        <v>46048</v>
      </c>
      <c r="Q102" s="41"/>
      <c r="R102" s="39"/>
      <c r="S102" s="40"/>
      <c r="T102" s="110" t="e">
        <f t="shared" si="67"/>
        <v>#DIV/0!</v>
      </c>
    </row>
    <row r="103" spans="1:20" x14ac:dyDescent="0.25">
      <c r="A103" s="37">
        <v>18</v>
      </c>
      <c r="B103" s="82">
        <v>46056</v>
      </c>
      <c r="C103" s="41"/>
      <c r="D103" s="39"/>
      <c r="E103" s="40"/>
      <c r="F103" s="16" t="e">
        <f t="shared" si="66"/>
        <v>#DIV/0!</v>
      </c>
      <c r="H103" s="91">
        <v>18</v>
      </c>
      <c r="I103" s="160">
        <v>46055</v>
      </c>
      <c r="J103" s="41"/>
      <c r="K103" s="39"/>
      <c r="L103" s="58"/>
      <c r="M103" s="116" t="e">
        <f t="shared" si="65"/>
        <v>#DIV/0!</v>
      </c>
      <c r="O103" s="37">
        <v>18</v>
      </c>
      <c r="P103" s="82">
        <v>46058</v>
      </c>
      <c r="Q103" s="41"/>
      <c r="R103" s="39"/>
      <c r="S103" s="40"/>
      <c r="T103" s="101" t="e">
        <f t="shared" si="67"/>
        <v>#DIV/0!</v>
      </c>
    </row>
    <row r="104" spans="1:20" x14ac:dyDescent="0.25">
      <c r="A104" s="37">
        <v>19</v>
      </c>
      <c r="B104" s="82">
        <v>46070</v>
      </c>
      <c r="C104" s="41"/>
      <c r="D104" s="39"/>
      <c r="E104" s="40"/>
      <c r="F104" s="16" t="e">
        <f t="shared" si="66"/>
        <v>#DIV/0!</v>
      </c>
      <c r="H104" s="91">
        <v>19</v>
      </c>
      <c r="I104" s="160">
        <v>46070</v>
      </c>
      <c r="J104" s="41"/>
      <c r="K104" s="39"/>
      <c r="L104" s="58"/>
      <c r="M104" s="116" t="e">
        <f t="shared" si="65"/>
        <v>#DIV/0!</v>
      </c>
      <c r="O104" s="37">
        <v>19</v>
      </c>
      <c r="P104" s="82">
        <v>46069</v>
      </c>
      <c r="Q104" s="41"/>
      <c r="R104" s="39"/>
      <c r="S104" s="40"/>
      <c r="T104" s="101" t="e">
        <f t="shared" si="67"/>
        <v>#DIV/0!</v>
      </c>
    </row>
    <row r="105" spans="1:20" x14ac:dyDescent="0.25">
      <c r="A105" s="37">
        <v>20</v>
      </c>
      <c r="B105" s="82">
        <v>46078</v>
      </c>
      <c r="C105" s="41"/>
      <c r="D105" s="39"/>
      <c r="E105" s="40"/>
      <c r="F105" s="37" t="e">
        <f t="shared" si="66"/>
        <v>#DIV/0!</v>
      </c>
      <c r="H105" s="91">
        <v>20</v>
      </c>
      <c r="I105" s="160">
        <v>46076</v>
      </c>
      <c r="J105" s="41"/>
      <c r="K105" s="39"/>
      <c r="L105" s="58"/>
      <c r="M105" s="55" t="e">
        <f t="shared" si="65"/>
        <v>#DIV/0!</v>
      </c>
      <c r="O105" s="37">
        <v>20</v>
      </c>
      <c r="P105" s="82">
        <v>46077</v>
      </c>
      <c r="Q105" s="41"/>
      <c r="R105" s="39"/>
      <c r="S105" s="40"/>
      <c r="T105" s="101" t="e">
        <f t="shared" si="67"/>
        <v>#DIV/0!</v>
      </c>
    </row>
    <row r="106" spans="1:20" x14ac:dyDescent="0.25">
      <c r="A106" s="37">
        <v>21</v>
      </c>
      <c r="B106" s="82">
        <v>46084</v>
      </c>
      <c r="C106" s="41"/>
      <c r="D106" s="39"/>
      <c r="E106" s="61"/>
      <c r="F106" s="16" t="e">
        <f t="shared" si="66"/>
        <v>#DIV/0!</v>
      </c>
      <c r="H106" s="91">
        <v>21</v>
      </c>
      <c r="I106" s="160">
        <v>46083</v>
      </c>
      <c r="J106" s="41"/>
      <c r="K106" s="39"/>
      <c r="L106" s="58"/>
      <c r="M106" s="116" t="e">
        <f t="shared" si="65"/>
        <v>#DIV/0!</v>
      </c>
      <c r="O106" s="37">
        <v>21</v>
      </c>
      <c r="P106" s="82">
        <v>46083</v>
      </c>
      <c r="Q106" s="41"/>
      <c r="R106" s="39"/>
      <c r="S106" s="61"/>
      <c r="T106" s="16" t="e">
        <f t="shared" si="67"/>
        <v>#DIV/0!</v>
      </c>
    </row>
    <row r="107" spans="1:20" ht="15.75" thickBot="1" x14ac:dyDescent="0.3">
      <c r="A107" s="42">
        <v>22</v>
      </c>
      <c r="B107" s="83">
        <v>46091</v>
      </c>
      <c r="C107" s="46"/>
      <c r="D107" s="44"/>
      <c r="E107" s="45"/>
      <c r="F107" s="16" t="e">
        <f t="shared" si="66"/>
        <v>#DIV/0!</v>
      </c>
      <c r="H107" s="92">
        <v>22</v>
      </c>
      <c r="I107" s="163">
        <v>46090</v>
      </c>
      <c r="J107" s="74"/>
      <c r="K107" s="75"/>
      <c r="L107" s="76"/>
      <c r="M107" s="125" t="e">
        <f t="shared" si="65"/>
        <v>#DIV/0!</v>
      </c>
      <c r="O107" s="42">
        <v>22</v>
      </c>
      <c r="P107" s="83">
        <v>46092</v>
      </c>
      <c r="Q107" s="46"/>
      <c r="R107" s="44"/>
      <c r="S107" s="45"/>
      <c r="T107" s="124" t="e">
        <f t="shared" si="67"/>
        <v>#DIV/0!</v>
      </c>
    </row>
    <row r="108" spans="1:20" ht="15.75" thickBot="1" x14ac:dyDescent="0.3">
      <c r="A108" s="47"/>
      <c r="B108" s="80" t="s">
        <v>16</v>
      </c>
      <c r="C108" s="62">
        <f>SUM(C97:C107)</f>
        <v>0</v>
      </c>
      <c r="D108" s="48">
        <f t="shared" ref="D108" si="68">SUM(D97:D107)</f>
        <v>0</v>
      </c>
      <c r="E108" s="51">
        <f>SUM(E97:E107)</f>
        <v>0</v>
      </c>
      <c r="F108" s="8" t="e">
        <f>E108/D108*100</f>
        <v>#DIV/0!</v>
      </c>
      <c r="G108" s="30"/>
      <c r="H108" s="47"/>
      <c r="I108" s="87" t="s">
        <v>16</v>
      </c>
      <c r="J108" s="70">
        <f>SUM(J97:J107)</f>
        <v>0</v>
      </c>
      <c r="K108" s="70">
        <f t="shared" ref="K108" si="69">SUM(K97:K107)</f>
        <v>0</v>
      </c>
      <c r="L108" s="67">
        <f t="shared" ref="L108" si="70">SUM(L97:L107)</f>
        <v>0</v>
      </c>
      <c r="M108" s="100" t="e">
        <f>L108/K108*100</f>
        <v>#DIV/0!</v>
      </c>
      <c r="N108" s="30"/>
      <c r="O108" s="47"/>
      <c r="P108" s="80" t="s">
        <v>16</v>
      </c>
      <c r="Q108" s="48">
        <f>SUM(Q97:Q107)</f>
        <v>0</v>
      </c>
      <c r="R108" s="48">
        <f t="shared" ref="R108" si="71">SUM(R97:R107)</f>
        <v>0</v>
      </c>
      <c r="S108" s="51">
        <f>SUM(S97:S107)</f>
        <v>0</v>
      </c>
      <c r="T108" s="8" t="e">
        <f>S108/R108*100</f>
        <v>#DIV/0!</v>
      </c>
    </row>
  </sheetData>
  <pageMargins left="0" right="0.11811023622047245" top="0.55118110236220474" bottom="1.3385826771653544" header="0.31496062992125984" footer="0.31496062992125984"/>
  <pageSetup paperSize="9" orientation="landscape" horizontalDpi="4294967293" verticalDpi="0" r:id="rId1"/>
  <rowBreaks count="3" manualBreakCount="3">
    <brk id="27" max="16383" man="1"/>
    <brk id="54" max="16383" man="1"/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stand totaal</vt:lpstr>
      <vt:lpstr>stand per periode uitgewerkt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Ubbink</dc:creator>
  <cp:lastModifiedBy>Fred Kousbroek</cp:lastModifiedBy>
  <cp:lastPrinted>2025-11-22T13:17:23Z</cp:lastPrinted>
  <dcterms:created xsi:type="dcterms:W3CDTF">2019-10-16T22:15:51Z</dcterms:created>
  <dcterms:modified xsi:type="dcterms:W3CDTF">2026-09-07T09:09:46Z</dcterms:modified>
</cp:coreProperties>
</file>