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8_{039D4164-83AC-4B42-BB40-EF77448B4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totaal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2" l="1"/>
  <c r="T106" i="2"/>
  <c r="O11" i="1"/>
  <c r="M86" i="2"/>
  <c r="T84" i="2"/>
  <c r="T85" i="2"/>
  <c r="T86" i="2"/>
  <c r="T87" i="2"/>
  <c r="T88" i="2"/>
  <c r="T89" i="2"/>
  <c r="T90" i="2"/>
  <c r="T91" i="2"/>
  <c r="T92" i="2"/>
  <c r="T93" i="2"/>
  <c r="T94" i="2"/>
  <c r="F3" i="2" l="1"/>
  <c r="F4" i="2"/>
  <c r="F5" i="2"/>
  <c r="F6" i="2"/>
  <c r="F7" i="2"/>
  <c r="F8" i="2"/>
  <c r="F9" i="2"/>
  <c r="F10" i="2"/>
  <c r="F11" i="2"/>
  <c r="F12" i="2"/>
  <c r="F13" i="2"/>
  <c r="T25" i="2"/>
  <c r="F107" i="2"/>
  <c r="T45" i="2"/>
  <c r="O30" i="1"/>
  <c r="S108" i="2"/>
  <c r="R108" i="2"/>
  <c r="Q108" i="2"/>
  <c r="T107" i="2"/>
  <c r="T105" i="2"/>
  <c r="T104" i="2"/>
  <c r="T103" i="2"/>
  <c r="T102" i="2"/>
  <c r="T101" i="2"/>
  <c r="T100" i="2"/>
  <c r="T99" i="2"/>
  <c r="T98" i="2"/>
  <c r="T97" i="2"/>
  <c r="S95" i="2"/>
  <c r="R95" i="2"/>
  <c r="Q95" i="2"/>
  <c r="F99" i="2"/>
  <c r="M107" i="2"/>
  <c r="M94" i="2"/>
  <c r="F86" i="2"/>
  <c r="F76" i="2"/>
  <c r="M77" i="2"/>
  <c r="T79" i="2"/>
  <c r="T66" i="2"/>
  <c r="M64" i="2"/>
  <c r="F63" i="2"/>
  <c r="F64" i="2"/>
  <c r="M51" i="2"/>
  <c r="T47" i="2"/>
  <c r="F30" i="2"/>
  <c r="M38" i="2"/>
  <c r="T34" i="2"/>
  <c r="F21" i="2"/>
  <c r="M17" i="2"/>
  <c r="T19" i="2"/>
  <c r="T6" i="2"/>
  <c r="M4" i="2"/>
  <c r="O15" i="1"/>
  <c r="M80" i="2"/>
  <c r="F106" i="2"/>
  <c r="T51" i="2"/>
  <c r="T71" i="2"/>
  <c r="T76" i="2"/>
  <c r="F103" i="2"/>
  <c r="M76" i="2"/>
  <c r="M46" i="2"/>
  <c r="T108" i="2" l="1"/>
  <c r="N24" i="1" s="1"/>
  <c r="T95" i="2"/>
  <c r="N11" i="1" s="1"/>
  <c r="M100" i="2"/>
  <c r="F98" i="2"/>
  <c r="M71" i="2"/>
  <c r="F43" i="2"/>
  <c r="O28" i="1"/>
  <c r="O21" i="1"/>
  <c r="O27" i="1"/>
  <c r="O22" i="1"/>
  <c r="O23" i="1"/>
  <c r="O19" i="1"/>
  <c r="O26" i="1"/>
  <c r="O25" i="1"/>
  <c r="O24" i="1"/>
  <c r="O20" i="1"/>
  <c r="G63" i="2"/>
  <c r="M63" i="2"/>
  <c r="F90" i="2"/>
  <c r="T63" i="2"/>
  <c r="F58" i="2"/>
  <c r="F59" i="2"/>
  <c r="F85" i="2"/>
  <c r="T58" i="2"/>
  <c r="M58" i="2"/>
  <c r="M98" i="2"/>
  <c r="M99" i="2"/>
  <c r="M101" i="2"/>
  <c r="M102" i="2"/>
  <c r="M103" i="2"/>
  <c r="M104" i="2"/>
  <c r="M105" i="2"/>
  <c r="M106" i="2"/>
  <c r="M85" i="2"/>
  <c r="M87" i="2"/>
  <c r="M88" i="2"/>
  <c r="M89" i="2"/>
  <c r="M90" i="2"/>
  <c r="M91" i="2"/>
  <c r="M92" i="2"/>
  <c r="M93" i="2"/>
  <c r="T18" i="2"/>
  <c r="J14" i="2"/>
  <c r="M79" i="2"/>
  <c r="M78" i="2"/>
  <c r="M75" i="2"/>
  <c r="M74" i="2"/>
  <c r="M73" i="2"/>
  <c r="M72" i="2"/>
  <c r="M70" i="2"/>
  <c r="T80" i="2"/>
  <c r="T78" i="2"/>
  <c r="T77" i="2"/>
  <c r="T75" i="2"/>
  <c r="T74" i="2"/>
  <c r="T73" i="2"/>
  <c r="T72" i="2"/>
  <c r="T70" i="2"/>
  <c r="F105" i="2"/>
  <c r="F104" i="2"/>
  <c r="F102" i="2"/>
  <c r="F101" i="2"/>
  <c r="F100" i="2"/>
  <c r="F97" i="2"/>
  <c r="M97" i="2"/>
  <c r="M84" i="2"/>
  <c r="F94" i="2"/>
  <c r="F93" i="2"/>
  <c r="F92" i="2"/>
  <c r="F91" i="2"/>
  <c r="F89" i="2"/>
  <c r="F88" i="2"/>
  <c r="F87" i="2"/>
  <c r="F84" i="2"/>
  <c r="T67" i="2"/>
  <c r="T65" i="2"/>
  <c r="T64" i="2"/>
  <c r="T62" i="2"/>
  <c r="T61" i="2"/>
  <c r="T60" i="2"/>
  <c r="T59" i="2"/>
  <c r="T57" i="2"/>
  <c r="M67" i="2"/>
  <c r="M66" i="2"/>
  <c r="M65" i="2"/>
  <c r="M62" i="2"/>
  <c r="M61" i="2"/>
  <c r="M60" i="2"/>
  <c r="M59" i="2"/>
  <c r="M57" i="2"/>
  <c r="T26" i="2"/>
  <c r="T24" i="2"/>
  <c r="T23" i="2"/>
  <c r="T22" i="2"/>
  <c r="T21" i="2"/>
  <c r="T20" i="2"/>
  <c r="T17" i="2"/>
  <c r="T16" i="2"/>
  <c r="F53" i="2"/>
  <c r="F52" i="2"/>
  <c r="F51" i="2"/>
  <c r="F50" i="2"/>
  <c r="F49" i="2"/>
  <c r="F48" i="2"/>
  <c r="F47" i="2"/>
  <c r="F46" i="2"/>
  <c r="F45" i="2"/>
  <c r="F44" i="2"/>
  <c r="M52" i="2"/>
  <c r="M50" i="2"/>
  <c r="M49" i="2"/>
  <c r="M48" i="2"/>
  <c r="M47" i="2"/>
  <c r="M45" i="2"/>
  <c r="M44" i="2"/>
  <c r="M43" i="2"/>
  <c r="T53" i="2"/>
  <c r="T52" i="2"/>
  <c r="T50" i="2"/>
  <c r="T49" i="2"/>
  <c r="T48" i="2"/>
  <c r="T46" i="2"/>
  <c r="T44" i="2"/>
  <c r="T43" i="2"/>
  <c r="T40" i="2"/>
  <c r="T39" i="2"/>
  <c r="T38" i="2"/>
  <c r="T37" i="2"/>
  <c r="T36" i="2"/>
  <c r="T35" i="2"/>
  <c r="T33" i="2"/>
  <c r="T32" i="2"/>
  <c r="T31" i="2"/>
  <c r="T30" i="2"/>
  <c r="M40" i="2"/>
  <c r="M39" i="2"/>
  <c r="M37" i="2"/>
  <c r="M36" i="2"/>
  <c r="M35" i="2"/>
  <c r="M34" i="2"/>
  <c r="M33" i="2"/>
  <c r="M32" i="2"/>
  <c r="M31" i="2"/>
  <c r="M30" i="2"/>
  <c r="F40" i="2"/>
  <c r="F39" i="2"/>
  <c r="F38" i="2"/>
  <c r="F37" i="2"/>
  <c r="F36" i="2"/>
  <c r="F35" i="2"/>
  <c r="F34" i="2"/>
  <c r="F33" i="2"/>
  <c r="F32" i="2"/>
  <c r="F31" i="2"/>
  <c r="T13" i="2"/>
  <c r="T12" i="2"/>
  <c r="T11" i="2"/>
  <c r="T10" i="2"/>
  <c r="T9" i="2"/>
  <c r="T8" i="2"/>
  <c r="T7" i="2"/>
  <c r="T5" i="2"/>
  <c r="T4" i="2"/>
  <c r="T3" i="2"/>
  <c r="F78" i="2"/>
  <c r="M18" i="2"/>
  <c r="M19" i="2"/>
  <c r="M20" i="2"/>
  <c r="M21" i="2"/>
  <c r="M22" i="2"/>
  <c r="M23" i="2"/>
  <c r="M24" i="2"/>
  <c r="M25" i="2"/>
  <c r="M26" i="2"/>
  <c r="M16" i="2"/>
  <c r="M5" i="2"/>
  <c r="M6" i="2"/>
  <c r="M7" i="2"/>
  <c r="M8" i="2"/>
  <c r="M9" i="2"/>
  <c r="M10" i="2"/>
  <c r="M11" i="2"/>
  <c r="M12" i="2"/>
  <c r="M13" i="2"/>
  <c r="M3" i="2"/>
  <c r="F24" i="2"/>
  <c r="L108" i="2"/>
  <c r="K108" i="2"/>
  <c r="J108" i="2"/>
  <c r="E108" i="2"/>
  <c r="D108" i="2"/>
  <c r="C108" i="2"/>
  <c r="S81" i="2"/>
  <c r="R81" i="2"/>
  <c r="Q81" i="2"/>
  <c r="L81" i="2"/>
  <c r="K81" i="2"/>
  <c r="J81" i="2"/>
  <c r="E81" i="2"/>
  <c r="D81" i="2"/>
  <c r="C81" i="2"/>
  <c r="F80" i="2"/>
  <c r="F79" i="2"/>
  <c r="F77" i="2"/>
  <c r="F75" i="2"/>
  <c r="F74" i="2"/>
  <c r="F73" i="2"/>
  <c r="F72" i="2"/>
  <c r="F71" i="2"/>
  <c r="F70" i="2"/>
  <c r="L95" i="2"/>
  <c r="K95" i="2"/>
  <c r="J95" i="2"/>
  <c r="E95" i="2"/>
  <c r="D95" i="2"/>
  <c r="C95" i="2"/>
  <c r="S68" i="2"/>
  <c r="R68" i="2"/>
  <c r="Q68" i="2"/>
  <c r="L68" i="2"/>
  <c r="K68" i="2"/>
  <c r="J68" i="2"/>
  <c r="E68" i="2"/>
  <c r="D68" i="2"/>
  <c r="C68" i="2"/>
  <c r="F67" i="2"/>
  <c r="F66" i="2"/>
  <c r="F65" i="2"/>
  <c r="F62" i="2"/>
  <c r="F61" i="2"/>
  <c r="F60" i="2"/>
  <c r="F57" i="2"/>
  <c r="S41" i="2"/>
  <c r="R41" i="2"/>
  <c r="Q41" i="2"/>
  <c r="L41" i="2"/>
  <c r="K41" i="2"/>
  <c r="J41" i="2"/>
  <c r="E41" i="2"/>
  <c r="D41" i="2"/>
  <c r="C41" i="2"/>
  <c r="S14" i="2"/>
  <c r="R14" i="2"/>
  <c r="Q14" i="2"/>
  <c r="L14" i="2"/>
  <c r="K14" i="2"/>
  <c r="S54" i="2"/>
  <c r="R54" i="2"/>
  <c r="Q54" i="2"/>
  <c r="L54" i="2"/>
  <c r="K54" i="2"/>
  <c r="J54" i="2"/>
  <c r="E54" i="2"/>
  <c r="D54" i="2"/>
  <c r="C54" i="2"/>
  <c r="S27" i="2"/>
  <c r="R27" i="2"/>
  <c r="Q27" i="2"/>
  <c r="L27" i="2"/>
  <c r="K27" i="2"/>
  <c r="J27" i="2"/>
  <c r="E27" i="2"/>
  <c r="D27" i="2"/>
  <c r="C27" i="2"/>
  <c r="E14" i="2"/>
  <c r="D14" i="2"/>
  <c r="C14" i="2"/>
  <c r="F26" i="2"/>
  <c r="F25" i="2"/>
  <c r="F23" i="2"/>
  <c r="F22" i="2"/>
  <c r="F20" i="2"/>
  <c r="F19" i="2"/>
  <c r="F18" i="2"/>
  <c r="F17" i="2"/>
  <c r="F16" i="2"/>
  <c r="T81" i="2" l="1"/>
  <c r="N22" i="1" s="1"/>
  <c r="M68" i="2"/>
  <c r="N6" i="1" s="1"/>
  <c r="T14" i="2"/>
  <c r="N9" i="1" s="1"/>
  <c r="M81" i="2"/>
  <c r="N27" i="1" s="1"/>
  <c r="M108" i="2"/>
  <c r="N20" i="1" s="1"/>
  <c r="F81" i="2"/>
  <c r="N25" i="1" s="1"/>
  <c r="T68" i="2"/>
  <c r="N4" i="1" s="1"/>
  <c r="M27" i="2"/>
  <c r="N28" i="1" s="1"/>
  <c r="F68" i="2"/>
  <c r="N14" i="1" s="1"/>
  <c r="M95" i="2"/>
  <c r="N10" i="1" s="1"/>
  <c r="F108" i="2"/>
  <c r="N21" i="1" s="1"/>
  <c r="F95" i="2"/>
  <c r="N7" i="1" s="1"/>
  <c r="T41" i="2"/>
  <c r="N15" i="1" s="1"/>
  <c r="M54" i="2"/>
  <c r="N26" i="1" s="1"/>
  <c r="F54" i="2"/>
  <c r="N19" i="1" s="1"/>
  <c r="F41" i="2"/>
  <c r="N12" i="1" s="1"/>
  <c r="M41" i="2"/>
  <c r="N13" i="1" s="1"/>
  <c r="T27" i="2"/>
  <c r="N23" i="1" s="1"/>
  <c r="M14" i="2"/>
  <c r="N5" i="1" s="1"/>
  <c r="T54" i="2"/>
  <c r="N30" i="1" s="1"/>
  <c r="F14" i="2"/>
  <c r="N8" i="1" s="1"/>
  <c r="F27" i="2"/>
  <c r="N29" i="1" s="1"/>
  <c r="O29" i="1" l="1"/>
  <c r="O10" i="1"/>
  <c r="O14" i="1"/>
  <c r="O5" i="1"/>
  <c r="O6" i="1"/>
  <c r="O4" i="1"/>
  <c r="O8" i="1"/>
  <c r="O13" i="1"/>
  <c r="O12" i="1"/>
  <c r="O7" i="1"/>
  <c r="O9" i="1"/>
</calcChain>
</file>

<file path=xl/sharedStrings.xml><?xml version="1.0" encoding="utf-8"?>
<sst xmlns="http://schemas.openxmlformats.org/spreadsheetml/2006/main" count="496" uniqueCount="52">
  <si>
    <t>Per-2</t>
  </si>
  <si>
    <t>Per-1</t>
  </si>
  <si>
    <t>1e periode</t>
  </si>
  <si>
    <t>2e periode</t>
  </si>
  <si>
    <t>Periode stand</t>
  </si>
  <si>
    <t>C1-klasse</t>
  </si>
  <si>
    <t>B.V.V. '75 1</t>
  </si>
  <si>
    <t>Ons Huis 1</t>
  </si>
  <si>
    <t>Kevelder 1</t>
  </si>
  <si>
    <t>Ivoor Groenlo 1</t>
  </si>
  <si>
    <t>Ronde 1 t/m  ronde 11</t>
  </si>
  <si>
    <t>ronde</t>
  </si>
  <si>
    <t>pnt</t>
  </si>
  <si>
    <t>tcar</t>
  </si>
  <si>
    <t>gcar</t>
  </si>
  <si>
    <t>% car</t>
  </si>
  <si>
    <t>totaal</t>
  </si>
  <si>
    <t xml:space="preserve"> </t>
  </si>
  <si>
    <t>Ivoor Gr. 1</t>
  </si>
  <si>
    <t>Wenters 1</t>
  </si>
  <si>
    <t>Wap v. B 1</t>
  </si>
  <si>
    <t>std</t>
  </si>
  <si>
    <t>Wapen van Borculo 1</t>
  </si>
  <si>
    <t xml:space="preserve">Indien de kampioen een periode heeft gewonnen dan wordt het als 2e geëindigde team in </t>
  </si>
  <si>
    <t xml:space="preserve">diezelfde periode, de periodewinnaar. Mocht het als 2e geëindigde team in de 2e periode al </t>
  </si>
  <si>
    <t>periodewinnaar zijn van de 1e periode dan wordt het als 3e geëindigde team in de</t>
  </si>
  <si>
    <t>BVV'75 1</t>
  </si>
  <si>
    <t>Driehoek 7</t>
  </si>
  <si>
    <t>Ronde 12 t/m ronde 22</t>
  </si>
  <si>
    <t>Driesprong 4</t>
  </si>
  <si>
    <t>2e periode de poulewinnaar. Etc.</t>
  </si>
  <si>
    <t>Bij gelijk aantal punten in een periode, bepaalt het behaalde % caramboles, de plaats in de</t>
  </si>
  <si>
    <t>betreffende periode.</t>
  </si>
  <si>
    <t xml:space="preserve"> (2e tabblad is de stand uitgewerkt)</t>
  </si>
  <si>
    <t>Kampioen</t>
  </si>
  <si>
    <t xml:space="preserve">                                         2e periode</t>
  </si>
  <si>
    <t>Bousema 11</t>
  </si>
  <si>
    <t>Bousema 12</t>
  </si>
  <si>
    <t>Bousema Lochem 11</t>
  </si>
  <si>
    <t>Bousema Lochem 12</t>
  </si>
  <si>
    <t>Wenters 2</t>
  </si>
  <si>
    <t>Stuupke 11</t>
  </si>
  <si>
    <t>1</t>
  </si>
  <si>
    <t>7</t>
  </si>
  <si>
    <t>2</t>
  </si>
  <si>
    <t>6</t>
  </si>
  <si>
    <t>3</t>
  </si>
  <si>
    <t>5</t>
  </si>
  <si>
    <t>4</t>
  </si>
  <si>
    <t>8</t>
  </si>
  <si>
    <t>0</t>
  </si>
  <si>
    <t>De beide periodewinnaars plaatsen zich voor de gewestelijke tussenronde.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</si>
</sst>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/m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" xfId="0" applyFont="1" applyBorder="1"/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6" xfId="0" applyFont="1" applyBorder="1"/>
    <xf numFmtId="0" fontId="1" fillId="0" borderId="27" xfId="0" applyFont="1" applyBorder="1"/>
    <xf numFmtId="0" fontId="1" fillId="0" borderId="39" xfId="0" applyFont="1" applyBorder="1"/>
    <xf numFmtId="0" fontId="1" fillId="0" borderId="39" xfId="0" applyFont="1" applyBorder="1" applyAlignment="1">
      <alignment horizontal="center"/>
    </xf>
    <xf numFmtId="0" fontId="0" fillId="0" borderId="25" xfId="0" applyBorder="1"/>
    <xf numFmtId="0" fontId="5" fillId="0" borderId="25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6" xfId="0" applyBorder="1"/>
    <xf numFmtId="0" fontId="5" fillId="0" borderId="1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/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9" xfId="0" applyFont="1" applyBorder="1"/>
    <xf numFmtId="0" fontId="5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7" xfId="0" quotePrefix="1" applyFont="1" applyBorder="1"/>
    <xf numFmtId="0" fontId="5" fillId="0" borderId="2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" fontId="0" fillId="0" borderId="31" xfId="0" applyNumberFormat="1" applyBorder="1" applyAlignment="1">
      <alignment horizontal="left"/>
    </xf>
    <xf numFmtId="16" fontId="0" fillId="0" borderId="27" xfId="0" applyNumberFormat="1" applyBorder="1" applyAlignment="1">
      <alignment horizontal="left"/>
    </xf>
    <xf numFmtId="16" fontId="0" fillId="0" borderId="39" xfId="0" applyNumberFormat="1" applyBorder="1" applyAlignment="1">
      <alignment horizontal="left"/>
    </xf>
    <xf numFmtId="16" fontId="0" fillId="0" borderId="26" xfId="0" applyNumberFormat="1" applyBorder="1" applyAlignment="1">
      <alignment horizontal="left"/>
    </xf>
    <xf numFmtId="16" fontId="0" fillId="0" borderId="55" xfId="0" applyNumberFormat="1" applyBorder="1" applyAlignment="1">
      <alignment horizontal="left"/>
    </xf>
    <xf numFmtId="16" fontId="0" fillId="0" borderId="29" xfId="0" applyNumberForma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25" xfId="0" quotePrefix="1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16" fontId="0" fillId="0" borderId="20" xfId="0" applyNumberFormat="1" applyBorder="1" applyAlignment="1">
      <alignment horizontal="left"/>
    </xf>
    <xf numFmtId="16" fontId="0" fillId="0" borderId="5" xfId="0" applyNumberFormat="1" applyBorder="1" applyAlignment="1">
      <alignment horizontal="left"/>
    </xf>
    <xf numFmtId="16" fontId="0" fillId="0" borderId="6" xfId="0" applyNumberFormat="1" applyBorder="1" applyAlignment="1">
      <alignment horizontal="left"/>
    </xf>
    <xf numFmtId="2" fontId="1" fillId="0" borderId="26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2" fillId="0" borderId="40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43" fontId="1" fillId="0" borderId="31" xfId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0" borderId="0" xfId="0" applyFont="1"/>
    <xf numFmtId="1" fontId="1" fillId="0" borderId="31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2" fontId="1" fillId="0" borderId="5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2" fontId="10" fillId="0" borderId="39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0" fontId="9" fillId="0" borderId="3" xfId="0" applyFont="1" applyBorder="1"/>
    <xf numFmtId="0" fontId="1" fillId="0" borderId="59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1" xfId="0" applyFont="1" applyBorder="1" applyAlignment="1">
      <alignment horizontal="center" vertical="top"/>
    </xf>
    <xf numFmtId="0" fontId="1" fillId="0" borderId="61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/>
    <xf numFmtId="49" fontId="3" fillId="0" borderId="28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2" fontId="10" fillId="0" borderId="57" xfId="0" applyNumberFormat="1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16" fontId="0" fillId="0" borderId="56" xfId="0" applyNumberFormat="1" applyBorder="1" applyAlignment="1">
      <alignment horizontal="left"/>
    </xf>
    <xf numFmtId="16" fontId="0" fillId="0" borderId="57" xfId="0" applyNumberForma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59" xfId="0" applyNumberFormat="1" applyBorder="1" applyAlignment="1">
      <alignment horizontal="left"/>
    </xf>
    <xf numFmtId="16" fontId="0" fillId="0" borderId="60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49" fontId="3" fillId="0" borderId="62" xfId="0" applyNumberFormat="1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49" fontId="3" fillId="0" borderId="6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1" fillId="2" borderId="26" xfId="0" applyFont="1" applyFill="1" applyBorder="1"/>
    <xf numFmtId="49" fontId="3" fillId="0" borderId="26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1" fillId="2" borderId="27" xfId="0" applyFont="1" applyFill="1" applyBorder="1"/>
    <xf numFmtId="1" fontId="1" fillId="0" borderId="41" xfId="0" applyNumberFormat="1" applyFont="1" applyBorder="1" applyAlignment="1">
      <alignment horizontal="center"/>
    </xf>
    <xf numFmtId="0" fontId="1" fillId="4" borderId="26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5" borderId="64" xfId="0" applyFont="1" applyFill="1" applyBorder="1" applyAlignment="1">
      <alignment horizontal="left"/>
    </xf>
    <xf numFmtId="0" fontId="1" fillId="5" borderId="53" xfId="0" applyFont="1" applyFill="1" applyBorder="1" applyAlignment="1">
      <alignment horizontal="center"/>
    </xf>
    <xf numFmtId="0" fontId="10" fillId="5" borderId="47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0" fillId="4" borderId="12" xfId="0" applyFont="1" applyFill="1" applyBorder="1"/>
    <xf numFmtId="0" fontId="10" fillId="2" borderId="12" xfId="0" applyFont="1" applyFill="1" applyBorder="1"/>
    <xf numFmtId="0" fontId="1" fillId="5" borderId="39" xfId="0" applyFont="1" applyFill="1" applyBorder="1"/>
    <xf numFmtId="0" fontId="1" fillId="5" borderId="27" xfId="0" applyFont="1" applyFill="1" applyBorder="1"/>
    <xf numFmtId="0" fontId="1" fillId="4" borderId="27" xfId="0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zoomScale="160" zoomScaleNormal="160" workbookViewId="0">
      <selection activeCell="AA14" sqref="AA14"/>
    </sheetView>
  </sheetViews>
  <sheetFormatPr defaultColWidth="9.140625" defaultRowHeight="15" x14ac:dyDescent="0.25"/>
  <cols>
    <col min="1" max="1" width="5.7109375" style="2" bestFit="1" customWidth="1"/>
    <col min="2" max="2" width="19.5703125" style="2" customWidth="1"/>
    <col min="3" max="3" width="4.28515625" style="3" customWidth="1"/>
    <col min="4" max="5" width="4.28515625" style="1" customWidth="1"/>
    <col min="6" max="13" width="4" style="1" customWidth="1"/>
    <col min="14" max="14" width="5.140625" style="1" customWidth="1"/>
    <col min="15" max="15" width="7.42578125" style="1" customWidth="1"/>
    <col min="16" max="16" width="2" style="65" customWidth="1"/>
    <col min="17" max="17" width="0.140625" style="65" hidden="1" customWidth="1"/>
    <col min="18" max="18" width="5" style="117" customWidth="1"/>
    <col min="19" max="19" width="5.5703125" style="2" bestFit="1" customWidth="1"/>
    <col min="20" max="25" width="9.140625" style="2" hidden="1" customWidth="1"/>
    <col min="26" max="16384" width="9.140625" style="2"/>
  </cols>
  <sheetData>
    <row r="1" spans="1:25" ht="15.75" thickBot="1" x14ac:dyDescent="0.3">
      <c r="B1" s="9" t="s">
        <v>4</v>
      </c>
      <c r="C1" s="188" t="s">
        <v>2</v>
      </c>
      <c r="D1" s="189"/>
      <c r="E1" s="189"/>
      <c r="F1" s="189"/>
      <c r="G1" s="189"/>
      <c r="H1" s="189"/>
      <c r="I1" s="189"/>
      <c r="J1" s="189"/>
      <c r="K1" s="189"/>
      <c r="L1" s="189"/>
      <c r="M1" s="190"/>
      <c r="N1" s="7"/>
      <c r="O1" s="8"/>
      <c r="Q1" s="117"/>
    </row>
    <row r="2" spans="1:25" ht="15.75" thickBot="1" x14ac:dyDescent="0.3">
      <c r="A2" s="18" t="s">
        <v>1</v>
      </c>
      <c r="B2" s="9" t="s">
        <v>5</v>
      </c>
      <c r="C2" s="4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10">
        <v>9</v>
      </c>
      <c r="L2" s="10">
        <v>10</v>
      </c>
      <c r="M2" s="6">
        <v>11</v>
      </c>
      <c r="N2" s="19" t="s">
        <v>15</v>
      </c>
      <c r="O2" s="20" t="s">
        <v>21</v>
      </c>
      <c r="Q2" s="117"/>
    </row>
    <row r="3" spans="1:25" ht="3.75" customHeight="1" thickBot="1" x14ac:dyDescent="0.3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5" ht="15.75" x14ac:dyDescent="0.25">
      <c r="A4" s="156">
        <v>1</v>
      </c>
      <c r="B4" s="179" t="s">
        <v>7</v>
      </c>
      <c r="C4" s="174" t="s">
        <v>46</v>
      </c>
      <c r="D4" s="132" t="s">
        <v>45</v>
      </c>
      <c r="E4" s="132" t="s">
        <v>45</v>
      </c>
      <c r="F4" s="132" t="s">
        <v>45</v>
      </c>
      <c r="G4" s="132" t="s">
        <v>45</v>
      </c>
      <c r="H4" s="132" t="s">
        <v>48</v>
      </c>
      <c r="I4" s="132" t="s">
        <v>49</v>
      </c>
      <c r="J4" s="132" t="s">
        <v>48</v>
      </c>
      <c r="K4" s="132" t="s">
        <v>48</v>
      </c>
      <c r="L4" s="132" t="s">
        <v>49</v>
      </c>
      <c r="M4" s="145" t="s">
        <v>43</v>
      </c>
      <c r="N4" s="164">
        <f>'stand per periode uitgewerkt'!T68</f>
        <v>90.884244372990352</v>
      </c>
      <c r="O4" s="133">
        <f t="shared" ref="O4:O15" si="0">C4+D4+E4+F4+G4+H4+I4+J4+K4+L4+M4</f>
        <v>62</v>
      </c>
      <c r="P4" s="117"/>
      <c r="Q4" s="117"/>
      <c r="R4" s="2"/>
    </row>
    <row r="5" spans="1:25" ht="15.75" x14ac:dyDescent="0.25">
      <c r="A5" s="157">
        <v>2</v>
      </c>
      <c r="B5" s="200" t="s">
        <v>39</v>
      </c>
      <c r="C5" s="163" t="s">
        <v>45</v>
      </c>
      <c r="D5" s="135" t="s">
        <v>48</v>
      </c>
      <c r="E5" s="135" t="s">
        <v>45</v>
      </c>
      <c r="F5" s="135" t="s">
        <v>48</v>
      </c>
      <c r="G5" s="135" t="s">
        <v>44</v>
      </c>
      <c r="H5" s="135" t="s">
        <v>45</v>
      </c>
      <c r="I5" s="135" t="s">
        <v>48</v>
      </c>
      <c r="J5" s="135" t="s">
        <v>48</v>
      </c>
      <c r="K5" s="135" t="s">
        <v>49</v>
      </c>
      <c r="L5" s="135" t="s">
        <v>45</v>
      </c>
      <c r="M5" s="147" t="s">
        <v>49</v>
      </c>
      <c r="N5" s="165">
        <f>'stand per periode uitgewerkt'!M14</f>
        <v>90.664136622390885</v>
      </c>
      <c r="O5" s="136">
        <f t="shared" si="0"/>
        <v>58</v>
      </c>
      <c r="P5" s="117"/>
      <c r="Q5" s="117"/>
      <c r="R5" s="2"/>
    </row>
    <row r="6" spans="1:25" ht="15.75" x14ac:dyDescent="0.25">
      <c r="A6" s="157">
        <v>3</v>
      </c>
      <c r="B6" s="22" t="s">
        <v>8</v>
      </c>
      <c r="C6" s="163" t="s">
        <v>42</v>
      </c>
      <c r="D6" s="135" t="s">
        <v>45</v>
      </c>
      <c r="E6" s="135" t="s">
        <v>44</v>
      </c>
      <c r="F6" s="135" t="s">
        <v>48</v>
      </c>
      <c r="G6" s="135" t="s">
        <v>45</v>
      </c>
      <c r="H6" s="135" t="s">
        <v>48</v>
      </c>
      <c r="I6" s="135" t="s">
        <v>45</v>
      </c>
      <c r="J6" s="135" t="s">
        <v>45</v>
      </c>
      <c r="K6" s="135" t="s">
        <v>45</v>
      </c>
      <c r="L6" s="135" t="s">
        <v>48</v>
      </c>
      <c r="M6" s="147" t="s">
        <v>49</v>
      </c>
      <c r="N6" s="165">
        <f>'stand per periode uitgewerkt'!M68</f>
        <v>85.302752293577981</v>
      </c>
      <c r="O6" s="136">
        <f t="shared" si="0"/>
        <v>53</v>
      </c>
      <c r="P6" s="2"/>
      <c r="Q6" s="2"/>
      <c r="R6" s="2"/>
    </row>
    <row r="7" spans="1:25" ht="15.75" x14ac:dyDescent="0.25">
      <c r="A7" s="157">
        <v>4</v>
      </c>
      <c r="B7" s="80" t="s">
        <v>22</v>
      </c>
      <c r="C7" s="163" t="s">
        <v>47</v>
      </c>
      <c r="D7" s="135" t="s">
        <v>49</v>
      </c>
      <c r="E7" s="135" t="s">
        <v>44</v>
      </c>
      <c r="F7" s="135" t="s">
        <v>48</v>
      </c>
      <c r="G7" s="135" t="s">
        <v>48</v>
      </c>
      <c r="H7" s="135" t="s">
        <v>48</v>
      </c>
      <c r="I7" s="135" t="s">
        <v>45</v>
      </c>
      <c r="J7" s="135" t="s">
        <v>45</v>
      </c>
      <c r="K7" s="135" t="s">
        <v>44</v>
      </c>
      <c r="L7" s="135" t="s">
        <v>45</v>
      </c>
      <c r="M7" s="147" t="s">
        <v>44</v>
      </c>
      <c r="N7" s="165">
        <f>'stand per periode uitgewerkt'!F95</f>
        <v>87.568027210884352</v>
      </c>
      <c r="O7" s="136">
        <f t="shared" si="0"/>
        <v>49</v>
      </c>
      <c r="P7" s="117"/>
      <c r="Q7" s="117"/>
      <c r="R7" s="2"/>
      <c r="Y7" s="2" t="s">
        <v>17</v>
      </c>
    </row>
    <row r="8" spans="1:25" ht="15.75" x14ac:dyDescent="0.25">
      <c r="A8" s="157">
        <v>5</v>
      </c>
      <c r="B8" s="22" t="s">
        <v>38</v>
      </c>
      <c r="C8" s="163" t="s">
        <v>45</v>
      </c>
      <c r="D8" s="135" t="s">
        <v>44</v>
      </c>
      <c r="E8" s="135" t="s">
        <v>48</v>
      </c>
      <c r="F8" s="135" t="s">
        <v>48</v>
      </c>
      <c r="G8" s="135" t="s">
        <v>45</v>
      </c>
      <c r="H8" s="135" t="s">
        <v>49</v>
      </c>
      <c r="I8" s="135" t="s">
        <v>48</v>
      </c>
      <c r="J8" s="135" t="s">
        <v>44</v>
      </c>
      <c r="K8" s="135" t="s">
        <v>48</v>
      </c>
      <c r="L8" s="135" t="s">
        <v>48</v>
      </c>
      <c r="M8" s="147" t="s">
        <v>48</v>
      </c>
      <c r="N8" s="165">
        <f>'stand per periode uitgewerkt'!F14</f>
        <v>86.660117878192537</v>
      </c>
      <c r="O8" s="136">
        <f t="shared" si="0"/>
        <v>48</v>
      </c>
      <c r="P8" s="117"/>
      <c r="Q8" s="117"/>
      <c r="R8" s="2"/>
    </row>
    <row r="9" spans="1:25" ht="15.75" x14ac:dyDescent="0.25">
      <c r="A9" s="157">
        <v>6</v>
      </c>
      <c r="B9" s="22" t="s">
        <v>6</v>
      </c>
      <c r="C9" s="163" t="s">
        <v>43</v>
      </c>
      <c r="D9" s="135" t="s">
        <v>48</v>
      </c>
      <c r="E9" s="135" t="s">
        <v>48</v>
      </c>
      <c r="F9" s="135" t="s">
        <v>48</v>
      </c>
      <c r="G9" s="135" t="s">
        <v>44</v>
      </c>
      <c r="H9" s="135" t="s">
        <v>48</v>
      </c>
      <c r="I9" s="135" t="s">
        <v>48</v>
      </c>
      <c r="J9" s="135" t="s">
        <v>48</v>
      </c>
      <c r="K9" s="135" t="s">
        <v>48</v>
      </c>
      <c r="L9" s="135" t="s">
        <v>49</v>
      </c>
      <c r="M9" s="147" t="s">
        <v>50</v>
      </c>
      <c r="N9" s="165">
        <f>'stand per periode uitgewerkt'!T14</f>
        <v>85.233463035019454</v>
      </c>
      <c r="O9" s="136">
        <f t="shared" si="0"/>
        <v>45</v>
      </c>
      <c r="P9" s="2"/>
      <c r="Q9" s="2"/>
      <c r="R9" s="2"/>
    </row>
    <row r="10" spans="1:25" ht="15.75" x14ac:dyDescent="0.25">
      <c r="A10" s="157">
        <v>7</v>
      </c>
      <c r="B10" s="22" t="s">
        <v>19</v>
      </c>
      <c r="C10" s="163" t="s">
        <v>49</v>
      </c>
      <c r="D10" s="135" t="s">
        <v>48</v>
      </c>
      <c r="E10" s="135" t="s">
        <v>48</v>
      </c>
      <c r="F10" s="135" t="s">
        <v>45</v>
      </c>
      <c r="G10" s="135" t="s">
        <v>44</v>
      </c>
      <c r="H10" s="135" t="s">
        <v>48</v>
      </c>
      <c r="I10" s="135" t="s">
        <v>48</v>
      </c>
      <c r="J10" s="135" t="s">
        <v>44</v>
      </c>
      <c r="K10" s="135" t="s">
        <v>48</v>
      </c>
      <c r="L10" s="135" t="s">
        <v>48</v>
      </c>
      <c r="M10" s="147" t="s">
        <v>42</v>
      </c>
      <c r="N10" s="165">
        <f>'stand per periode uitgewerkt'!M95</f>
        <v>85.721311475409834</v>
      </c>
      <c r="O10" s="136">
        <f t="shared" si="0"/>
        <v>43</v>
      </c>
      <c r="Q10" s="117"/>
      <c r="R10" s="2"/>
    </row>
    <row r="11" spans="1:25" ht="15.75" x14ac:dyDescent="0.25">
      <c r="A11" s="157">
        <v>8</v>
      </c>
      <c r="B11" s="22" t="s">
        <v>40</v>
      </c>
      <c r="C11" s="163" t="s">
        <v>44</v>
      </c>
      <c r="D11" s="135" t="s">
        <v>44</v>
      </c>
      <c r="E11" s="135" t="s">
        <v>45</v>
      </c>
      <c r="F11" s="135" t="s">
        <v>45</v>
      </c>
      <c r="G11" s="135" t="s">
        <v>44</v>
      </c>
      <c r="H11" s="135" t="s">
        <v>48</v>
      </c>
      <c r="I11" s="135" t="s">
        <v>48</v>
      </c>
      <c r="J11" s="135" t="s">
        <v>48</v>
      </c>
      <c r="K11" s="135" t="s">
        <v>44</v>
      </c>
      <c r="L11" s="135" t="s">
        <v>48</v>
      </c>
      <c r="M11" s="147" t="s">
        <v>45</v>
      </c>
      <c r="N11" s="165">
        <f>'stand per periode uitgewerkt'!T95</f>
        <v>84.903339191564143</v>
      </c>
      <c r="O11" s="136">
        <f t="shared" si="0"/>
        <v>42</v>
      </c>
      <c r="P11" s="2"/>
      <c r="Q11" s="2"/>
      <c r="R11" s="2"/>
    </row>
    <row r="12" spans="1:25" ht="15.75" x14ac:dyDescent="0.25">
      <c r="A12" s="157">
        <v>9</v>
      </c>
      <c r="B12" s="201" t="s">
        <v>27</v>
      </c>
      <c r="C12" s="163" t="s">
        <v>43</v>
      </c>
      <c r="D12" s="135" t="s">
        <v>45</v>
      </c>
      <c r="E12" s="135" t="s">
        <v>44</v>
      </c>
      <c r="F12" s="135" t="s">
        <v>44</v>
      </c>
      <c r="G12" s="135" t="s">
        <v>48</v>
      </c>
      <c r="H12" s="135" t="s">
        <v>44</v>
      </c>
      <c r="I12" s="135" t="s">
        <v>48</v>
      </c>
      <c r="J12" s="135" t="s">
        <v>48</v>
      </c>
      <c r="K12" s="135" t="s">
        <v>48</v>
      </c>
      <c r="L12" s="135" t="s">
        <v>44</v>
      </c>
      <c r="M12" s="147" t="s">
        <v>48</v>
      </c>
      <c r="N12" s="165">
        <f>'stand per periode uitgewerkt'!F41</f>
        <v>82.791411042944787</v>
      </c>
      <c r="O12" s="136">
        <f t="shared" si="0"/>
        <v>41</v>
      </c>
      <c r="P12" s="2"/>
      <c r="Q12" s="2"/>
      <c r="R12" s="2"/>
    </row>
    <row r="13" spans="1:25" ht="15.75" x14ac:dyDescent="0.25">
      <c r="A13" s="157">
        <v>10</v>
      </c>
      <c r="B13" s="22" t="s">
        <v>29</v>
      </c>
      <c r="C13" s="163" t="s">
        <v>42</v>
      </c>
      <c r="D13" s="135" t="s">
        <v>44</v>
      </c>
      <c r="E13" s="135" t="s">
        <v>48</v>
      </c>
      <c r="F13" s="135" t="s">
        <v>44</v>
      </c>
      <c r="G13" s="135" t="s">
        <v>45</v>
      </c>
      <c r="H13" s="135" t="s">
        <v>48</v>
      </c>
      <c r="I13" s="135" t="s">
        <v>44</v>
      </c>
      <c r="J13" s="135" t="s">
        <v>45</v>
      </c>
      <c r="K13" s="135" t="s">
        <v>48</v>
      </c>
      <c r="L13" s="135" t="s">
        <v>44</v>
      </c>
      <c r="M13" s="147" t="s">
        <v>50</v>
      </c>
      <c r="N13" s="165">
        <f>'stand per periode uitgewerkt'!M41</f>
        <v>79.567567567567565</v>
      </c>
      <c r="O13" s="136">
        <f t="shared" si="0"/>
        <v>33</v>
      </c>
      <c r="P13" s="2"/>
      <c r="Q13" s="2"/>
      <c r="R13" s="2"/>
    </row>
    <row r="14" spans="1:25" ht="15.75" x14ac:dyDescent="0.25">
      <c r="A14" s="157">
        <v>11</v>
      </c>
      <c r="B14" s="22" t="s">
        <v>9</v>
      </c>
      <c r="C14" s="163" t="s">
        <v>44</v>
      </c>
      <c r="D14" s="135" t="s">
        <v>48</v>
      </c>
      <c r="E14" s="135" t="s">
        <v>48</v>
      </c>
      <c r="F14" s="135" t="s">
        <v>44</v>
      </c>
      <c r="G14" s="135" t="s">
        <v>48</v>
      </c>
      <c r="H14" s="135" t="s">
        <v>50</v>
      </c>
      <c r="I14" s="135" t="s">
        <v>44</v>
      </c>
      <c r="J14" s="135" t="s">
        <v>48</v>
      </c>
      <c r="K14" s="135" t="s">
        <v>45</v>
      </c>
      <c r="L14" s="135" t="s">
        <v>50</v>
      </c>
      <c r="M14" s="147" t="s">
        <v>48</v>
      </c>
      <c r="N14" s="165">
        <f>'stand per periode uitgewerkt'!F68</f>
        <v>74.621072088724588</v>
      </c>
      <c r="O14" s="136">
        <f t="shared" si="0"/>
        <v>32</v>
      </c>
      <c r="P14" s="117"/>
      <c r="Q14" s="2"/>
      <c r="R14" s="2"/>
    </row>
    <row r="15" spans="1:25" ht="16.5" thickBot="1" x14ac:dyDescent="0.3">
      <c r="A15" s="167">
        <v>12</v>
      </c>
      <c r="B15" s="67" t="s">
        <v>41</v>
      </c>
      <c r="C15" s="177" t="s">
        <v>50</v>
      </c>
      <c r="D15" s="152" t="s">
        <v>50</v>
      </c>
      <c r="E15" s="152" t="s">
        <v>48</v>
      </c>
      <c r="F15" s="152" t="s">
        <v>48</v>
      </c>
      <c r="G15" s="152" t="s">
        <v>48</v>
      </c>
      <c r="H15" s="152" t="s">
        <v>48</v>
      </c>
      <c r="I15" s="152" t="s">
        <v>50</v>
      </c>
      <c r="J15" s="152" t="s">
        <v>44</v>
      </c>
      <c r="K15" s="152" t="s">
        <v>50</v>
      </c>
      <c r="L15" s="152" t="s">
        <v>50</v>
      </c>
      <c r="M15" s="153" t="s">
        <v>48</v>
      </c>
      <c r="N15" s="166">
        <f>'stand per periode uitgewerkt'!T41</f>
        <v>78.208333333333329</v>
      </c>
      <c r="O15" s="139">
        <f t="shared" si="0"/>
        <v>22</v>
      </c>
      <c r="Q15" s="117"/>
      <c r="R15" s="2"/>
    </row>
    <row r="16" spans="1:25" ht="16.5" thickBot="1" x14ac:dyDescent="0.3">
      <c r="B16" s="158" t="s">
        <v>4</v>
      </c>
      <c r="C16" s="159" t="s">
        <v>35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06"/>
      <c r="O16" s="140"/>
      <c r="P16" s="142"/>
      <c r="Q16" s="117"/>
    </row>
    <row r="17" spans="1:18" ht="15.75" thickBot="1" x14ac:dyDescent="0.3">
      <c r="A17" s="18" t="s">
        <v>0</v>
      </c>
      <c r="B17" s="9" t="s">
        <v>5</v>
      </c>
      <c r="C17" s="4">
        <v>12</v>
      </c>
      <c r="D17" s="5">
        <v>13</v>
      </c>
      <c r="E17" s="5">
        <v>14</v>
      </c>
      <c r="F17" s="5">
        <v>15</v>
      </c>
      <c r="G17" s="5">
        <v>16</v>
      </c>
      <c r="H17" s="5">
        <v>17</v>
      </c>
      <c r="I17" s="5">
        <v>18</v>
      </c>
      <c r="J17" s="5">
        <v>19</v>
      </c>
      <c r="K17" s="5">
        <v>20</v>
      </c>
      <c r="L17" s="10">
        <v>21</v>
      </c>
      <c r="M17" s="10">
        <v>22</v>
      </c>
      <c r="N17" s="141" t="s">
        <v>15</v>
      </c>
      <c r="O17" s="20" t="s">
        <v>21</v>
      </c>
      <c r="P17" s="142"/>
      <c r="Q17" s="142"/>
    </row>
    <row r="18" spans="1:18" ht="3.75" customHeight="1" thickBot="1" x14ac:dyDescent="0.3">
      <c r="A18" s="1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140"/>
      <c r="P18" s="142"/>
      <c r="Q18" s="142"/>
    </row>
    <row r="19" spans="1:18" ht="15.75" x14ac:dyDescent="0.25">
      <c r="A19" s="15">
        <v>1</v>
      </c>
      <c r="B19" s="185" t="s">
        <v>27</v>
      </c>
      <c r="C19" s="131" t="s">
        <v>45</v>
      </c>
      <c r="D19" s="132" t="s">
        <v>47</v>
      </c>
      <c r="E19" s="132" t="s">
        <v>48</v>
      </c>
      <c r="F19" s="132" t="s">
        <v>45</v>
      </c>
      <c r="G19" s="132" t="s">
        <v>45</v>
      </c>
      <c r="H19" s="132" t="s">
        <v>45</v>
      </c>
      <c r="I19" s="132" t="s">
        <v>44</v>
      </c>
      <c r="J19" s="132" t="s">
        <v>48</v>
      </c>
      <c r="K19" s="132" t="s">
        <v>45</v>
      </c>
      <c r="L19" s="132" t="s">
        <v>49</v>
      </c>
      <c r="M19" s="145" t="s">
        <v>45</v>
      </c>
      <c r="N19" s="146">
        <f>'stand per periode uitgewerkt'!F54</f>
        <v>86.992248062015506</v>
      </c>
      <c r="O19" s="180">
        <f t="shared" ref="O19:O30" si="1">C19+D19+E19+F19+G19+H19+I19+J19+K19+L19+M19</f>
        <v>59</v>
      </c>
      <c r="P19" s="2"/>
      <c r="Q19" s="117"/>
      <c r="R19" s="2"/>
    </row>
    <row r="20" spans="1:18" ht="15.75" x14ac:dyDescent="0.25">
      <c r="A20" s="16">
        <v>2</v>
      </c>
      <c r="B20" s="22" t="s">
        <v>19</v>
      </c>
      <c r="C20" s="134" t="s">
        <v>45</v>
      </c>
      <c r="D20" s="135" t="s">
        <v>48</v>
      </c>
      <c r="E20" s="135" t="s">
        <v>43</v>
      </c>
      <c r="F20" s="135" t="s">
        <v>43</v>
      </c>
      <c r="G20" s="135" t="s">
        <v>47</v>
      </c>
      <c r="H20" s="135" t="s">
        <v>46</v>
      </c>
      <c r="I20" s="135" t="s">
        <v>45</v>
      </c>
      <c r="J20" s="135" t="s">
        <v>48</v>
      </c>
      <c r="K20" s="135" t="s">
        <v>44</v>
      </c>
      <c r="L20" s="135" t="s">
        <v>48</v>
      </c>
      <c r="M20" s="147" t="s">
        <v>45</v>
      </c>
      <c r="N20" s="148">
        <f>'stand per periode uitgewerkt'!M108</f>
        <v>88.752107925801013</v>
      </c>
      <c r="O20" s="181">
        <f t="shared" si="1"/>
        <v>54</v>
      </c>
      <c r="P20" s="117"/>
      <c r="Q20" s="2"/>
      <c r="R20" s="2"/>
    </row>
    <row r="21" spans="1:18" ht="15.75" x14ac:dyDescent="0.25">
      <c r="A21" s="16">
        <v>3</v>
      </c>
      <c r="B21" s="80" t="s">
        <v>22</v>
      </c>
      <c r="C21" s="134" t="s">
        <v>48</v>
      </c>
      <c r="D21" s="135" t="s">
        <v>45</v>
      </c>
      <c r="E21" s="135" t="s">
        <v>45</v>
      </c>
      <c r="F21" s="135" t="s">
        <v>48</v>
      </c>
      <c r="G21" s="135" t="s">
        <v>45</v>
      </c>
      <c r="H21" s="135" t="s">
        <v>47</v>
      </c>
      <c r="I21" s="135" t="s">
        <v>48</v>
      </c>
      <c r="J21" s="135" t="s">
        <v>45</v>
      </c>
      <c r="K21" s="135" t="s">
        <v>45</v>
      </c>
      <c r="L21" s="135" t="s">
        <v>50</v>
      </c>
      <c r="M21" s="147" t="s">
        <v>47</v>
      </c>
      <c r="N21" s="148">
        <f>'stand per periode uitgewerkt'!F108</f>
        <v>90.016207455429495</v>
      </c>
      <c r="O21" s="181">
        <f t="shared" si="1"/>
        <v>52</v>
      </c>
      <c r="P21" s="2"/>
      <c r="Q21" s="2"/>
      <c r="R21" s="2"/>
    </row>
    <row r="22" spans="1:18" ht="15.75" x14ac:dyDescent="0.25">
      <c r="A22" s="16">
        <v>6</v>
      </c>
      <c r="B22" s="183" t="s">
        <v>7</v>
      </c>
      <c r="C22" s="134" t="s">
        <v>48</v>
      </c>
      <c r="D22" s="135" t="s">
        <v>47</v>
      </c>
      <c r="E22" s="135" t="s">
        <v>45</v>
      </c>
      <c r="F22" s="135" t="s">
        <v>44</v>
      </c>
      <c r="G22" s="135" t="s">
        <v>45</v>
      </c>
      <c r="H22" s="135" t="s">
        <v>45</v>
      </c>
      <c r="I22" s="135" t="s">
        <v>48</v>
      </c>
      <c r="J22" s="135" t="s">
        <v>45</v>
      </c>
      <c r="K22" s="135" t="s">
        <v>48</v>
      </c>
      <c r="L22" s="135" t="s">
        <v>48</v>
      </c>
      <c r="M22" s="147" t="s">
        <v>44</v>
      </c>
      <c r="N22" s="148">
        <f>'stand per periode uitgewerkt'!T81</f>
        <v>85.498533724340177</v>
      </c>
      <c r="O22" s="181">
        <f t="shared" si="1"/>
        <v>49</v>
      </c>
      <c r="P22" s="2"/>
      <c r="Q22" s="2"/>
      <c r="R22" s="2"/>
    </row>
    <row r="23" spans="1:18" ht="15.75" x14ac:dyDescent="0.25">
      <c r="A23" s="16">
        <v>8</v>
      </c>
      <c r="B23" s="22" t="s">
        <v>6</v>
      </c>
      <c r="C23" s="134" t="s">
        <v>45</v>
      </c>
      <c r="D23" s="135" t="s">
        <v>45</v>
      </c>
      <c r="E23" s="135" t="s">
        <v>42</v>
      </c>
      <c r="F23" s="135" t="s">
        <v>48</v>
      </c>
      <c r="G23" s="135" t="s">
        <v>48</v>
      </c>
      <c r="H23" s="135" t="s">
        <v>44</v>
      </c>
      <c r="I23" s="135" t="s">
        <v>45</v>
      </c>
      <c r="J23" s="135" t="s">
        <v>46</v>
      </c>
      <c r="K23" s="135" t="s">
        <v>48</v>
      </c>
      <c r="L23" s="135" t="s">
        <v>48</v>
      </c>
      <c r="M23" s="147" t="s">
        <v>45</v>
      </c>
      <c r="N23" s="148">
        <f>'stand per periode uitgewerkt'!T27</f>
        <v>84.602150537634415</v>
      </c>
      <c r="O23" s="181">
        <f t="shared" si="1"/>
        <v>46</v>
      </c>
      <c r="P23" s="2"/>
      <c r="Q23" s="2"/>
      <c r="R23" s="2"/>
    </row>
    <row r="24" spans="1:18" ht="15.75" x14ac:dyDescent="0.25">
      <c r="A24" s="16">
        <v>4</v>
      </c>
      <c r="B24" s="22" t="s">
        <v>40</v>
      </c>
      <c r="C24" s="134" t="s">
        <v>48</v>
      </c>
      <c r="D24" s="135" t="s">
        <v>47</v>
      </c>
      <c r="E24" s="135" t="s">
        <v>48</v>
      </c>
      <c r="F24" s="135" t="s">
        <v>46</v>
      </c>
      <c r="G24" s="135" t="s">
        <v>44</v>
      </c>
      <c r="H24" s="135" t="s">
        <v>45</v>
      </c>
      <c r="I24" s="135" t="s">
        <v>44</v>
      </c>
      <c r="J24" s="135" t="s">
        <v>47</v>
      </c>
      <c r="K24" s="135" t="s">
        <v>45</v>
      </c>
      <c r="L24" s="135" t="s">
        <v>48</v>
      </c>
      <c r="M24" s="147" t="s">
        <v>46</v>
      </c>
      <c r="N24" s="148">
        <f>'stand per periode uitgewerkt'!T108</f>
        <v>87.1875</v>
      </c>
      <c r="O24" s="181">
        <f t="shared" si="1"/>
        <v>44</v>
      </c>
      <c r="P24" s="2"/>
      <c r="Q24" s="2"/>
      <c r="R24" s="2"/>
    </row>
    <row r="25" spans="1:18" ht="15.75" x14ac:dyDescent="0.25">
      <c r="A25" s="16">
        <v>5</v>
      </c>
      <c r="B25" s="22" t="s">
        <v>9</v>
      </c>
      <c r="C25" s="134" t="s">
        <v>48</v>
      </c>
      <c r="D25" s="135" t="s">
        <v>44</v>
      </c>
      <c r="E25" s="135" t="s">
        <v>45</v>
      </c>
      <c r="F25" s="135" t="s">
        <v>42</v>
      </c>
      <c r="G25" s="135" t="s">
        <v>44</v>
      </c>
      <c r="H25" s="135" t="s">
        <v>47</v>
      </c>
      <c r="I25" s="135" t="s">
        <v>45</v>
      </c>
      <c r="J25" s="135" t="s">
        <v>48</v>
      </c>
      <c r="K25" s="135" t="s">
        <v>44</v>
      </c>
      <c r="L25" s="135" t="s">
        <v>48</v>
      </c>
      <c r="M25" s="147" t="s">
        <v>49</v>
      </c>
      <c r="N25" s="148">
        <f>'stand per periode uitgewerkt'!F81</f>
        <v>84.550458715596335</v>
      </c>
      <c r="O25" s="181">
        <f t="shared" si="1"/>
        <v>44</v>
      </c>
      <c r="P25" s="2"/>
      <c r="Q25" s="2"/>
      <c r="R25" s="2"/>
    </row>
    <row r="26" spans="1:18" ht="15.75" x14ac:dyDescent="0.25">
      <c r="A26" s="16">
        <v>7</v>
      </c>
      <c r="B26" s="22" t="s">
        <v>29</v>
      </c>
      <c r="C26" s="134" t="s">
        <v>44</v>
      </c>
      <c r="D26" s="135" t="s">
        <v>46</v>
      </c>
      <c r="E26" s="135" t="s">
        <v>44</v>
      </c>
      <c r="F26" s="135" t="s">
        <v>47</v>
      </c>
      <c r="G26" s="135" t="s">
        <v>46</v>
      </c>
      <c r="H26" s="135" t="s">
        <v>44</v>
      </c>
      <c r="I26" s="135" t="s">
        <v>48</v>
      </c>
      <c r="J26" s="135" t="s">
        <v>45</v>
      </c>
      <c r="K26" s="135" t="s">
        <v>45</v>
      </c>
      <c r="L26" s="135" t="s">
        <v>45</v>
      </c>
      <c r="M26" s="147" t="s">
        <v>48</v>
      </c>
      <c r="N26" s="148">
        <f>'stand per periode uitgewerkt'!M54</f>
        <v>83.79245283018868</v>
      </c>
      <c r="O26" s="181">
        <f t="shared" si="1"/>
        <v>43</v>
      </c>
      <c r="P26" s="2"/>
      <c r="Q26" s="2"/>
      <c r="R26" s="2"/>
    </row>
    <row r="27" spans="1:18" ht="15.75" x14ac:dyDescent="0.25">
      <c r="A27" s="16">
        <v>9</v>
      </c>
      <c r="B27" s="22" t="s">
        <v>8</v>
      </c>
      <c r="C27" s="134" t="s">
        <v>44</v>
      </c>
      <c r="D27" s="135" t="s">
        <v>46</v>
      </c>
      <c r="E27" s="135" t="s">
        <v>44</v>
      </c>
      <c r="F27" s="135" t="s">
        <v>46</v>
      </c>
      <c r="G27" s="135" t="s">
        <v>44</v>
      </c>
      <c r="H27" s="135" t="s">
        <v>45</v>
      </c>
      <c r="I27" s="135" t="s">
        <v>44</v>
      </c>
      <c r="J27" s="135" t="s">
        <v>48</v>
      </c>
      <c r="K27" s="135" t="s">
        <v>44</v>
      </c>
      <c r="L27" s="135" t="s">
        <v>49</v>
      </c>
      <c r="M27" s="147" t="s">
        <v>48</v>
      </c>
      <c r="N27" s="148">
        <f>'stand per periode uitgewerkt'!M81</f>
        <v>83.757009345794401</v>
      </c>
      <c r="O27" s="181">
        <f t="shared" si="1"/>
        <v>38</v>
      </c>
      <c r="P27" s="2"/>
      <c r="Q27" s="2"/>
      <c r="R27" s="2"/>
    </row>
    <row r="28" spans="1:18" ht="15.75" x14ac:dyDescent="0.25">
      <c r="A28" s="16">
        <v>10</v>
      </c>
      <c r="B28" s="199" t="s">
        <v>39</v>
      </c>
      <c r="C28" s="134" t="s">
        <v>48</v>
      </c>
      <c r="D28" s="135" t="s">
        <v>48</v>
      </c>
      <c r="E28" s="135" t="s">
        <v>44</v>
      </c>
      <c r="F28" s="135" t="s">
        <v>44</v>
      </c>
      <c r="G28" s="135" t="s">
        <v>45</v>
      </c>
      <c r="H28" s="135" t="s">
        <v>44</v>
      </c>
      <c r="I28" s="135" t="s">
        <v>45</v>
      </c>
      <c r="J28" s="135" t="s">
        <v>44</v>
      </c>
      <c r="K28" s="135" t="s">
        <v>44</v>
      </c>
      <c r="L28" s="135" t="s">
        <v>44</v>
      </c>
      <c r="M28" s="147" t="s">
        <v>44</v>
      </c>
      <c r="N28" s="148">
        <f>'stand per periode uitgewerkt'!M27</f>
        <v>84.059040590405914</v>
      </c>
      <c r="O28" s="181">
        <f t="shared" si="1"/>
        <v>34</v>
      </c>
      <c r="P28" s="2"/>
      <c r="Q28" s="2"/>
      <c r="R28" s="2"/>
    </row>
    <row r="29" spans="1:18" ht="15.75" x14ac:dyDescent="0.25">
      <c r="A29" s="24">
        <v>11</v>
      </c>
      <c r="B29" s="23" t="s">
        <v>38</v>
      </c>
      <c r="C29" s="137" t="s">
        <v>48</v>
      </c>
      <c r="D29" s="138" t="s">
        <v>46</v>
      </c>
      <c r="E29" s="138" t="s">
        <v>45</v>
      </c>
      <c r="F29" s="138" t="s">
        <v>45</v>
      </c>
      <c r="G29" s="138" t="s">
        <v>48</v>
      </c>
      <c r="H29" s="138" t="s">
        <v>46</v>
      </c>
      <c r="I29" s="138" t="s">
        <v>44</v>
      </c>
      <c r="J29" s="138" t="s">
        <v>44</v>
      </c>
      <c r="K29" s="138" t="s">
        <v>44</v>
      </c>
      <c r="L29" s="138" t="s">
        <v>50</v>
      </c>
      <c r="M29" s="149" t="s">
        <v>44</v>
      </c>
      <c r="N29" s="150">
        <f>'stand per periode uitgewerkt'!F27</f>
        <v>83.395176252319118</v>
      </c>
      <c r="O29" s="181">
        <f t="shared" si="1"/>
        <v>34</v>
      </c>
      <c r="P29" s="117"/>
      <c r="Q29" s="2"/>
      <c r="R29" s="2"/>
    </row>
    <row r="30" spans="1:18" ht="16.5" thickBot="1" x14ac:dyDescent="0.3">
      <c r="A30" s="17">
        <v>12</v>
      </c>
      <c r="B30" s="67" t="s">
        <v>41</v>
      </c>
      <c r="C30" s="151" t="s">
        <v>44</v>
      </c>
      <c r="D30" s="152" t="s">
        <v>44</v>
      </c>
      <c r="E30" s="152" t="s">
        <v>44</v>
      </c>
      <c r="F30" s="152" t="s">
        <v>47</v>
      </c>
      <c r="G30" s="152" t="s">
        <v>44</v>
      </c>
      <c r="H30" s="152" t="s">
        <v>44</v>
      </c>
      <c r="I30" s="152" t="s">
        <v>48</v>
      </c>
      <c r="J30" s="152" t="s">
        <v>44</v>
      </c>
      <c r="K30" s="152" t="s">
        <v>45</v>
      </c>
      <c r="L30" s="152" t="s">
        <v>48</v>
      </c>
      <c r="M30" s="153" t="s">
        <v>50</v>
      </c>
      <c r="N30" s="154">
        <f>'stand per periode uitgewerkt'!T54</f>
        <v>80.78947368421052</v>
      </c>
      <c r="O30" s="182">
        <f t="shared" si="1"/>
        <v>31</v>
      </c>
      <c r="P30" s="2"/>
      <c r="Q30" s="2"/>
      <c r="R30" s="2"/>
    </row>
    <row r="31" spans="1:18" ht="15.75" thickBot="1" x14ac:dyDescent="0.3"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</row>
    <row r="32" spans="1:18" ht="15.75" thickBot="1" x14ac:dyDescent="0.3">
      <c r="B32" s="155" t="s">
        <v>10</v>
      </c>
      <c r="C32" s="162"/>
      <c r="D32" s="21"/>
      <c r="E32" s="21"/>
      <c r="F32" s="21"/>
      <c r="G32" s="21"/>
      <c r="H32" s="21"/>
      <c r="I32" s="21"/>
      <c r="J32" s="21"/>
      <c r="K32" s="21"/>
      <c r="L32" s="21"/>
      <c r="M32" s="192" t="s">
        <v>39</v>
      </c>
      <c r="N32" s="193"/>
      <c r="O32" s="193"/>
      <c r="P32" s="194"/>
      <c r="Q32" s="117"/>
    </row>
    <row r="33" spans="2:17" ht="15.75" thickBot="1" x14ac:dyDescent="0.3">
      <c r="B33" s="155" t="s">
        <v>28</v>
      </c>
      <c r="C33" s="162"/>
      <c r="D33" s="21"/>
      <c r="E33" s="21"/>
      <c r="F33" s="21"/>
      <c r="G33" s="21"/>
      <c r="H33" s="21"/>
      <c r="I33" s="21"/>
      <c r="J33" s="21"/>
      <c r="K33" s="21"/>
      <c r="L33" s="21"/>
      <c r="M33" s="186" t="s">
        <v>27</v>
      </c>
      <c r="N33" s="187"/>
      <c r="O33" s="187"/>
      <c r="P33" s="197"/>
      <c r="Q33" s="117"/>
    </row>
    <row r="34" spans="2:17" ht="15.75" thickBot="1" x14ac:dyDescent="0.3">
      <c r="B34" s="155" t="s">
        <v>34</v>
      </c>
      <c r="C34" s="162"/>
      <c r="D34" s="21"/>
      <c r="E34" s="21"/>
      <c r="F34" s="21"/>
      <c r="G34" s="21"/>
      <c r="H34" s="21"/>
      <c r="I34" s="21"/>
      <c r="J34" s="21"/>
      <c r="K34" s="21"/>
      <c r="L34" s="21"/>
      <c r="M34" s="195" t="s">
        <v>7</v>
      </c>
      <c r="N34" s="196"/>
      <c r="O34" s="196"/>
      <c r="P34" s="198"/>
      <c r="Q34" s="117"/>
    </row>
    <row r="35" spans="2:17" x14ac:dyDescent="0.25">
      <c r="C35" s="161"/>
    </row>
    <row r="36" spans="2:17" x14ac:dyDescent="0.25">
      <c r="B36" s="176" t="s">
        <v>51</v>
      </c>
    </row>
    <row r="37" spans="2:17" x14ac:dyDescent="0.25">
      <c r="B37" t="s">
        <v>31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7" x14ac:dyDescent="0.25">
      <c r="B38" s="2" t="s">
        <v>32</v>
      </c>
    </row>
    <row r="39" spans="2:17" x14ac:dyDescent="0.25">
      <c r="B39" t="s">
        <v>23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7" x14ac:dyDescent="0.25">
      <c r="B40" t="s">
        <v>24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66"/>
      <c r="Q40" s="66"/>
    </row>
    <row r="41" spans="2:17" x14ac:dyDescent="0.25">
      <c r="B41" t="s">
        <v>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7" ht="15.75" thickBot="1" x14ac:dyDescent="0.3">
      <c r="B42" t="s">
        <v>30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66"/>
      <c r="Q42" s="66"/>
    </row>
    <row r="43" spans="2:17" ht="15.75" thickBot="1" x14ac:dyDescent="0.3">
      <c r="B43" s="12" t="s">
        <v>33</v>
      </c>
      <c r="C43" s="13"/>
      <c r="D43" s="13"/>
      <c r="E43" s="13"/>
      <c r="F43" s="13"/>
      <c r="G43" s="13"/>
      <c r="H43" s="13"/>
      <c r="I43" s="13"/>
      <c r="J43" s="14"/>
      <c r="K43" s="11"/>
      <c r="L43" s="11"/>
      <c r="M43" s="11"/>
      <c r="N43" s="11"/>
      <c r="O43" s="11"/>
      <c r="P43" s="66"/>
      <c r="Q43" s="66"/>
    </row>
    <row r="44" spans="2:17" x14ac:dyDescent="0.25">
      <c r="P44" s="66"/>
      <c r="Q44" s="66"/>
    </row>
    <row r="45" spans="2:17" x14ac:dyDescent="0.25">
      <c r="P45" s="66"/>
      <c r="Q45" s="66"/>
    </row>
    <row r="46" spans="2:17" x14ac:dyDescent="0.25">
      <c r="P46" s="66"/>
      <c r="Q46" s="66"/>
    </row>
  </sheetData>
  <sortState xmlns:xlrd2="http://schemas.microsoft.com/office/spreadsheetml/2017/richdata2" ref="A19:O30">
    <sortCondition descending="1" ref="O19:O30"/>
    <sortCondition descending="1" ref="N19:N30"/>
  </sortState>
  <mergeCells count="3">
    <mergeCell ref="C1:M1"/>
    <mergeCell ref="B3:Q3"/>
    <mergeCell ref="B31:Q31"/>
  </mergeCells>
  <pageMargins left="0.31496062992125984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9AAF-49B2-4966-80CD-01EB0D8CE32E}">
  <dimension ref="A1:AN108"/>
  <sheetViews>
    <sheetView topLeftCell="A53" workbookViewId="0">
      <selection activeCell="I72" sqref="I72"/>
    </sheetView>
  </sheetViews>
  <sheetFormatPr defaultRowHeight="15" x14ac:dyDescent="0.25"/>
  <cols>
    <col min="1" max="1" width="6.28515625" customWidth="1"/>
    <col min="2" max="2" width="12.140625" style="79" customWidth="1"/>
    <col min="3" max="4" width="6" style="11" customWidth="1"/>
    <col min="5" max="5" width="6" customWidth="1"/>
    <col min="6" max="6" width="6.28515625" style="11" customWidth="1"/>
    <col min="7" max="7" width="0.85546875" customWidth="1"/>
    <col min="8" max="8" width="6.28515625" customWidth="1"/>
    <col min="9" max="9" width="12.140625" style="79" customWidth="1"/>
    <col min="10" max="12" width="6" customWidth="1"/>
    <col min="13" max="13" width="6.28515625" customWidth="1"/>
    <col min="14" max="14" width="0.85546875" customWidth="1"/>
    <col min="15" max="15" width="6.28515625" customWidth="1"/>
    <col min="16" max="16" width="12.140625" style="79" customWidth="1"/>
    <col min="17" max="19" width="6" customWidth="1"/>
    <col min="20" max="20" width="6.85546875" customWidth="1"/>
    <col min="21" max="21" width="6.28515625" customWidth="1"/>
    <col min="22" max="22" width="12.140625" customWidth="1"/>
    <col min="26" max="26" width="6" customWidth="1"/>
    <col min="27" max="27" width="0.85546875" customWidth="1"/>
    <col min="28" max="28" width="6.28515625" customWidth="1"/>
    <col min="29" max="29" width="12.140625" customWidth="1"/>
    <col min="33" max="33" width="6" customWidth="1"/>
    <col min="34" max="34" width="0.85546875" customWidth="1"/>
    <col min="35" max="35" width="6.28515625" customWidth="1"/>
    <col min="36" max="36" width="12.140625" customWidth="1"/>
    <col min="40" max="40" width="6" customWidth="1"/>
    <col min="41" max="41" width="0.85546875" customWidth="1"/>
  </cols>
  <sheetData>
    <row r="1" spans="1:20" ht="15.75" thickBot="1" x14ac:dyDescent="0.3">
      <c r="A1" s="25"/>
      <c r="B1" s="81" t="s">
        <v>36</v>
      </c>
      <c r="I1" s="81" t="s">
        <v>37</v>
      </c>
      <c r="J1" s="11"/>
      <c r="K1" s="11"/>
      <c r="M1" s="11"/>
      <c r="P1" s="90" t="s">
        <v>26</v>
      </c>
      <c r="Q1" s="11"/>
      <c r="R1" s="11"/>
      <c r="T1" s="11"/>
    </row>
    <row r="2" spans="1:20" ht="15.75" thickBot="1" x14ac:dyDescent="0.3">
      <c r="A2" s="27" t="s">
        <v>11</v>
      </c>
      <c r="B2" s="82" t="s">
        <v>2</v>
      </c>
      <c r="C2" s="29" t="s">
        <v>12</v>
      </c>
      <c r="D2" s="30" t="s">
        <v>13</v>
      </c>
      <c r="E2" s="31" t="s">
        <v>14</v>
      </c>
      <c r="F2" s="28" t="s">
        <v>15</v>
      </c>
      <c r="G2" s="32"/>
      <c r="H2" s="27" t="s">
        <v>11</v>
      </c>
      <c r="I2" s="82" t="s">
        <v>2</v>
      </c>
      <c r="J2" s="29" t="s">
        <v>12</v>
      </c>
      <c r="K2" s="30" t="s">
        <v>13</v>
      </c>
      <c r="L2" s="31" t="s">
        <v>14</v>
      </c>
      <c r="M2" s="28" t="s">
        <v>15</v>
      </c>
      <c r="N2" s="32"/>
      <c r="O2" s="27" t="s">
        <v>11</v>
      </c>
      <c r="P2" s="82" t="s">
        <v>2</v>
      </c>
      <c r="Q2" s="29" t="s">
        <v>12</v>
      </c>
      <c r="R2" s="30" t="s">
        <v>13</v>
      </c>
      <c r="S2" s="30" t="s">
        <v>14</v>
      </c>
      <c r="T2" s="33" t="s">
        <v>15</v>
      </c>
    </row>
    <row r="3" spans="1:20" x14ac:dyDescent="0.25">
      <c r="A3" s="34">
        <v>1</v>
      </c>
      <c r="B3" s="83">
        <v>45904</v>
      </c>
      <c r="C3" s="35">
        <v>6</v>
      </c>
      <c r="D3" s="36">
        <v>470</v>
      </c>
      <c r="E3" s="37">
        <v>448</v>
      </c>
      <c r="F3" s="34">
        <f>E3/D3*100</f>
        <v>95.319148936170222</v>
      </c>
      <c r="H3" s="34">
        <v>1</v>
      </c>
      <c r="I3" s="83">
        <v>45903</v>
      </c>
      <c r="J3" s="38">
        <v>6</v>
      </c>
      <c r="K3" s="36">
        <v>480</v>
      </c>
      <c r="L3" s="37">
        <v>417</v>
      </c>
      <c r="M3" s="102">
        <f>L3/K3*100</f>
        <v>86.875</v>
      </c>
      <c r="O3" s="34">
        <v>1</v>
      </c>
      <c r="P3" s="83">
        <v>45905</v>
      </c>
      <c r="Q3" s="36">
        <v>7</v>
      </c>
      <c r="R3" s="36">
        <v>420</v>
      </c>
      <c r="S3" s="36">
        <v>420</v>
      </c>
      <c r="T3" s="175">
        <f>S3/R3*100</f>
        <v>100</v>
      </c>
    </row>
    <row r="4" spans="1:20" x14ac:dyDescent="0.25">
      <c r="A4" s="39">
        <v>2</v>
      </c>
      <c r="B4" s="84">
        <v>45911</v>
      </c>
      <c r="C4" s="40">
        <v>2</v>
      </c>
      <c r="D4" s="41">
        <v>450</v>
      </c>
      <c r="E4" s="42">
        <v>388</v>
      </c>
      <c r="F4" s="111">
        <f>E4/D4*100</f>
        <v>86.222222222222229</v>
      </c>
      <c r="H4" s="39">
        <v>2</v>
      </c>
      <c r="I4" s="84">
        <v>45908</v>
      </c>
      <c r="J4" s="43">
        <v>4</v>
      </c>
      <c r="K4" s="41">
        <v>450</v>
      </c>
      <c r="L4" s="42">
        <v>426</v>
      </c>
      <c r="M4" s="103">
        <f>L4/K4*100</f>
        <v>94.666666666666671</v>
      </c>
      <c r="O4" s="39">
        <v>2</v>
      </c>
      <c r="P4" s="84">
        <v>45911</v>
      </c>
      <c r="Q4" s="43">
        <v>4</v>
      </c>
      <c r="R4" s="41">
        <v>440</v>
      </c>
      <c r="S4" s="41">
        <v>351</v>
      </c>
      <c r="T4" s="109">
        <f t="shared" ref="T4:T13" si="0">S4/R4*100</f>
        <v>79.772727272727266</v>
      </c>
    </row>
    <row r="5" spans="1:20" x14ac:dyDescent="0.25">
      <c r="A5" s="39">
        <v>3</v>
      </c>
      <c r="B5" s="84">
        <v>45918</v>
      </c>
      <c r="C5" s="40">
        <v>4</v>
      </c>
      <c r="D5" s="41">
        <v>470</v>
      </c>
      <c r="E5" s="42">
        <v>410</v>
      </c>
      <c r="F5" s="107">
        <f t="shared" ref="F5:F9" si="1">E5/D5*100</f>
        <v>87.2340425531915</v>
      </c>
      <c r="H5" s="39">
        <v>3</v>
      </c>
      <c r="I5" s="84">
        <v>45917</v>
      </c>
      <c r="J5" s="43">
        <v>6</v>
      </c>
      <c r="K5" s="41">
        <v>510</v>
      </c>
      <c r="L5" s="42">
        <v>471</v>
      </c>
      <c r="M5" s="103">
        <f t="shared" ref="M5:M13" si="2">L5/K5*100</f>
        <v>92.352941176470594</v>
      </c>
      <c r="O5" s="39">
        <v>3</v>
      </c>
      <c r="P5" s="84">
        <v>46007</v>
      </c>
      <c r="Q5" s="43">
        <v>4</v>
      </c>
      <c r="R5" s="41">
        <v>480</v>
      </c>
      <c r="S5" s="41">
        <v>409</v>
      </c>
      <c r="T5" s="99">
        <f t="shared" si="0"/>
        <v>85.208333333333329</v>
      </c>
    </row>
    <row r="6" spans="1:20" x14ac:dyDescent="0.25">
      <c r="A6" s="39">
        <v>4</v>
      </c>
      <c r="B6" s="84">
        <v>45924</v>
      </c>
      <c r="C6" s="40">
        <v>4</v>
      </c>
      <c r="D6" s="41">
        <v>460</v>
      </c>
      <c r="E6" s="42">
        <v>402</v>
      </c>
      <c r="F6" s="16">
        <f t="shared" si="1"/>
        <v>87.391304347826079</v>
      </c>
      <c r="H6" s="39">
        <v>4</v>
      </c>
      <c r="I6" s="84">
        <v>45924</v>
      </c>
      <c r="J6" s="43">
        <v>4</v>
      </c>
      <c r="K6" s="41">
        <v>520</v>
      </c>
      <c r="L6" s="42">
        <v>461</v>
      </c>
      <c r="M6" s="103">
        <f t="shared" si="2"/>
        <v>88.653846153846146</v>
      </c>
      <c r="O6" s="39">
        <v>4</v>
      </c>
      <c r="P6" s="84">
        <v>45925</v>
      </c>
      <c r="Q6" s="43">
        <v>4</v>
      </c>
      <c r="R6" s="41">
        <v>480</v>
      </c>
      <c r="S6" s="41">
        <v>389</v>
      </c>
      <c r="T6" s="99">
        <f t="shared" si="0"/>
        <v>81.041666666666671</v>
      </c>
    </row>
    <row r="7" spans="1:20" x14ac:dyDescent="0.25">
      <c r="A7" s="39">
        <v>5</v>
      </c>
      <c r="B7" s="84">
        <v>45932</v>
      </c>
      <c r="C7" s="40">
        <v>6</v>
      </c>
      <c r="D7" s="41">
        <v>470</v>
      </c>
      <c r="E7" s="42">
        <v>362</v>
      </c>
      <c r="F7" s="107">
        <f t="shared" si="1"/>
        <v>77.021276595744681</v>
      </c>
      <c r="H7" s="39">
        <v>5</v>
      </c>
      <c r="I7" s="84">
        <v>45930</v>
      </c>
      <c r="J7" s="43">
        <v>2</v>
      </c>
      <c r="K7" s="41">
        <v>450</v>
      </c>
      <c r="L7" s="42">
        <v>365</v>
      </c>
      <c r="M7" s="111">
        <f t="shared" si="2"/>
        <v>81.111111111111114</v>
      </c>
      <c r="O7" s="39">
        <v>5</v>
      </c>
      <c r="P7" s="84">
        <v>45932</v>
      </c>
      <c r="Q7" s="43">
        <v>2</v>
      </c>
      <c r="R7" s="41">
        <v>440</v>
      </c>
      <c r="S7" s="41">
        <v>392</v>
      </c>
      <c r="T7" s="99">
        <f t="shared" si="0"/>
        <v>89.090909090909093</v>
      </c>
    </row>
    <row r="8" spans="1:20" x14ac:dyDescent="0.25">
      <c r="A8" s="39">
        <v>6</v>
      </c>
      <c r="B8" s="84">
        <v>45938</v>
      </c>
      <c r="C8" s="40">
        <v>8</v>
      </c>
      <c r="D8" s="41">
        <v>470</v>
      </c>
      <c r="E8" s="42">
        <v>470</v>
      </c>
      <c r="F8" s="113">
        <f t="shared" si="1"/>
        <v>100</v>
      </c>
      <c r="H8" s="39">
        <v>6</v>
      </c>
      <c r="I8" s="84">
        <v>45936</v>
      </c>
      <c r="J8" s="43">
        <v>6</v>
      </c>
      <c r="K8" s="41">
        <v>520</v>
      </c>
      <c r="L8" s="42">
        <v>498</v>
      </c>
      <c r="M8" s="103">
        <f t="shared" si="2"/>
        <v>95.769230769230774</v>
      </c>
      <c r="O8" s="39">
        <v>6</v>
      </c>
      <c r="P8" s="84">
        <v>45939</v>
      </c>
      <c r="Q8" s="43">
        <v>4</v>
      </c>
      <c r="R8" s="41">
        <v>480</v>
      </c>
      <c r="S8" s="41">
        <v>406</v>
      </c>
      <c r="T8" s="126">
        <f t="shared" si="0"/>
        <v>84.583333333333329</v>
      </c>
    </row>
    <row r="9" spans="1:20" x14ac:dyDescent="0.25">
      <c r="A9" s="39">
        <v>7</v>
      </c>
      <c r="B9" s="84">
        <v>45946</v>
      </c>
      <c r="C9" s="40">
        <v>4</v>
      </c>
      <c r="D9" s="41">
        <v>470</v>
      </c>
      <c r="E9" s="42">
        <v>392</v>
      </c>
      <c r="F9" s="107">
        <f t="shared" si="1"/>
        <v>83.40425531914893</v>
      </c>
      <c r="H9" s="39">
        <v>7</v>
      </c>
      <c r="I9" s="84">
        <v>45944</v>
      </c>
      <c r="J9" s="43">
        <v>4</v>
      </c>
      <c r="K9" s="41">
        <v>470</v>
      </c>
      <c r="L9" s="42">
        <v>348</v>
      </c>
      <c r="M9" s="111">
        <f t="shared" si="2"/>
        <v>74.042553191489361</v>
      </c>
      <c r="O9" s="39">
        <v>7</v>
      </c>
      <c r="P9" s="84">
        <v>45947</v>
      </c>
      <c r="Q9" s="43">
        <v>4</v>
      </c>
      <c r="R9" s="41">
        <v>480</v>
      </c>
      <c r="S9" s="41">
        <v>433</v>
      </c>
      <c r="T9" s="99">
        <f t="shared" si="0"/>
        <v>90.208333333333329</v>
      </c>
    </row>
    <row r="10" spans="1:20" x14ac:dyDescent="0.25">
      <c r="A10" s="39">
        <v>8</v>
      </c>
      <c r="B10" s="84">
        <v>45959</v>
      </c>
      <c r="C10" s="40">
        <v>2</v>
      </c>
      <c r="D10" s="41">
        <v>420</v>
      </c>
      <c r="E10" s="42">
        <v>264</v>
      </c>
      <c r="F10" s="107">
        <f>E10/D10*100</f>
        <v>62.857142857142854</v>
      </c>
      <c r="H10" s="39">
        <v>8</v>
      </c>
      <c r="I10" s="84">
        <v>45958</v>
      </c>
      <c r="J10" s="43">
        <v>4</v>
      </c>
      <c r="K10" s="41">
        <v>460</v>
      </c>
      <c r="L10" s="42">
        <v>383</v>
      </c>
      <c r="M10" s="111">
        <f t="shared" si="2"/>
        <v>83.260869565217391</v>
      </c>
      <c r="O10" s="39">
        <v>8</v>
      </c>
      <c r="P10" s="84">
        <v>45960</v>
      </c>
      <c r="Q10" s="43">
        <v>4</v>
      </c>
      <c r="R10" s="41">
        <v>480</v>
      </c>
      <c r="S10" s="41">
        <v>423</v>
      </c>
      <c r="T10" s="99">
        <f t="shared" si="0"/>
        <v>88.125</v>
      </c>
    </row>
    <row r="11" spans="1:20" x14ac:dyDescent="0.25">
      <c r="A11" s="39">
        <v>9</v>
      </c>
      <c r="B11" s="84">
        <v>45968</v>
      </c>
      <c r="C11" s="40">
        <v>4</v>
      </c>
      <c r="D11" s="41">
        <v>470</v>
      </c>
      <c r="E11" s="42">
        <v>449</v>
      </c>
      <c r="F11" s="16">
        <f t="shared" ref="F11:F13" si="3">E11/D11*100</f>
        <v>95.531914893617014</v>
      </c>
      <c r="H11" s="39">
        <v>9</v>
      </c>
      <c r="I11" s="84">
        <v>45965</v>
      </c>
      <c r="J11" s="43">
        <v>8</v>
      </c>
      <c r="K11" s="41">
        <v>470</v>
      </c>
      <c r="L11" s="42">
        <v>470</v>
      </c>
      <c r="M11" s="118">
        <f t="shared" si="2"/>
        <v>100</v>
      </c>
      <c r="O11" s="39">
        <v>9</v>
      </c>
      <c r="P11" s="84">
        <v>45967</v>
      </c>
      <c r="Q11" s="43">
        <v>4</v>
      </c>
      <c r="R11" s="41">
        <v>480</v>
      </c>
      <c r="S11" s="41">
        <v>367</v>
      </c>
      <c r="T11" s="99">
        <f t="shared" si="0"/>
        <v>76.458333333333329</v>
      </c>
    </row>
    <row r="12" spans="1:20" x14ac:dyDescent="0.25">
      <c r="A12" s="39">
        <v>10</v>
      </c>
      <c r="B12" s="84">
        <v>45974</v>
      </c>
      <c r="C12" s="40">
        <v>4</v>
      </c>
      <c r="D12" s="41">
        <v>470</v>
      </c>
      <c r="E12" s="42">
        <v>420</v>
      </c>
      <c r="F12" s="107">
        <f t="shared" si="3"/>
        <v>89.361702127659569</v>
      </c>
      <c r="H12" s="39">
        <v>10</v>
      </c>
      <c r="I12" s="84">
        <v>45973</v>
      </c>
      <c r="J12" s="43">
        <v>6</v>
      </c>
      <c r="K12" s="41">
        <v>480</v>
      </c>
      <c r="L12" s="42">
        <v>479</v>
      </c>
      <c r="M12" s="111">
        <f t="shared" si="2"/>
        <v>99.791666666666671</v>
      </c>
      <c r="O12" s="39">
        <v>10</v>
      </c>
      <c r="P12" s="84">
        <v>45974</v>
      </c>
      <c r="Q12" s="43">
        <v>8</v>
      </c>
      <c r="R12" s="41">
        <v>480</v>
      </c>
      <c r="S12" s="41">
        <v>480</v>
      </c>
      <c r="T12" s="175">
        <f t="shared" si="0"/>
        <v>100</v>
      </c>
    </row>
    <row r="13" spans="1:20" ht="15.75" thickBot="1" x14ac:dyDescent="0.3">
      <c r="A13" s="44">
        <v>11</v>
      </c>
      <c r="B13" s="85">
        <v>45982</v>
      </c>
      <c r="C13" s="45">
        <v>4</v>
      </c>
      <c r="D13" s="46">
        <v>470</v>
      </c>
      <c r="E13" s="47">
        <v>406</v>
      </c>
      <c r="F13" s="24">
        <f t="shared" si="3"/>
        <v>86.382978723404264</v>
      </c>
      <c r="H13" s="44">
        <v>11</v>
      </c>
      <c r="I13" s="85">
        <v>45980</v>
      </c>
      <c r="J13" s="48">
        <v>8</v>
      </c>
      <c r="K13" s="46">
        <v>460</v>
      </c>
      <c r="L13" s="47">
        <v>460</v>
      </c>
      <c r="M13" s="111">
        <f t="shared" si="2"/>
        <v>100</v>
      </c>
      <c r="O13" s="44">
        <v>11</v>
      </c>
      <c r="P13" s="85">
        <v>45980</v>
      </c>
      <c r="Q13" s="48">
        <v>0</v>
      </c>
      <c r="R13" s="46">
        <v>480</v>
      </c>
      <c r="S13" s="46">
        <v>311</v>
      </c>
      <c r="T13" s="99">
        <f t="shared" si="0"/>
        <v>64.791666666666671</v>
      </c>
    </row>
    <row r="14" spans="1:20" ht="15.75" thickBot="1" x14ac:dyDescent="0.3">
      <c r="A14" s="49"/>
      <c r="B14" s="82" t="s">
        <v>16</v>
      </c>
      <c r="C14" s="50">
        <f>SUM(C3:C13)</f>
        <v>48</v>
      </c>
      <c r="D14" s="51">
        <f t="shared" ref="D14:E14" si="4">SUM(D3:D13)</f>
        <v>5090</v>
      </c>
      <c r="E14" s="52">
        <f t="shared" si="4"/>
        <v>4411</v>
      </c>
      <c r="F14" s="8">
        <f>E14/D14*100</f>
        <v>86.660117878192537</v>
      </c>
      <c r="G14" s="32"/>
      <c r="H14" s="49"/>
      <c r="I14" s="82" t="s">
        <v>16</v>
      </c>
      <c r="J14" s="50">
        <f>J3+J5+J6+J7+J8+J9+J10+J11+J12+J13</f>
        <v>54</v>
      </c>
      <c r="K14" s="50">
        <f t="shared" ref="K14" si="5">SUM(K3:K13)</f>
        <v>5270</v>
      </c>
      <c r="L14" s="53">
        <f t="shared" ref="L14" si="6">SUM(L3:L13)</f>
        <v>4778</v>
      </c>
      <c r="M14" s="104">
        <f>L14/K14*100</f>
        <v>90.664136622390885</v>
      </c>
      <c r="N14" s="32"/>
      <c r="O14" s="49"/>
      <c r="P14" s="82" t="s">
        <v>16</v>
      </c>
      <c r="Q14" s="50">
        <f>SUM(Q3:Q13)</f>
        <v>45</v>
      </c>
      <c r="R14" s="50">
        <f t="shared" ref="R14" si="7">SUM(R3:R13)</f>
        <v>5140</v>
      </c>
      <c r="S14" s="53">
        <f t="shared" ref="S14" si="8">SUM(S3:S13)</f>
        <v>4381</v>
      </c>
      <c r="T14" s="8">
        <f>S14/R14*100</f>
        <v>85.233463035019454</v>
      </c>
    </row>
    <row r="15" spans="1:20" ht="15.75" thickBot="1" x14ac:dyDescent="0.3">
      <c r="A15" s="27" t="s">
        <v>11</v>
      </c>
      <c r="B15" s="82" t="s">
        <v>3</v>
      </c>
      <c r="C15" s="29" t="s">
        <v>12</v>
      </c>
      <c r="D15" s="30" t="s">
        <v>13</v>
      </c>
      <c r="E15" s="31" t="s">
        <v>14</v>
      </c>
      <c r="F15" s="28" t="s">
        <v>15</v>
      </c>
      <c r="G15" s="32"/>
      <c r="H15" s="27" t="s">
        <v>11</v>
      </c>
      <c r="I15" s="82" t="s">
        <v>3</v>
      </c>
      <c r="J15" s="29" t="s">
        <v>12</v>
      </c>
      <c r="K15" s="30" t="s">
        <v>13</v>
      </c>
      <c r="L15" s="31" t="s">
        <v>14</v>
      </c>
      <c r="M15" s="28" t="s">
        <v>15</v>
      </c>
      <c r="N15" s="32"/>
      <c r="O15" s="27" t="s">
        <v>11</v>
      </c>
      <c r="P15" s="82" t="s">
        <v>3</v>
      </c>
      <c r="Q15" s="29" t="s">
        <v>12</v>
      </c>
      <c r="R15" s="30" t="s">
        <v>13</v>
      </c>
      <c r="S15" s="30" t="s">
        <v>14</v>
      </c>
      <c r="T15" s="33" t="s">
        <v>15</v>
      </c>
    </row>
    <row r="16" spans="1:20" x14ac:dyDescent="0.25">
      <c r="A16" s="34">
        <v>12</v>
      </c>
      <c r="B16" s="83">
        <v>45986</v>
      </c>
      <c r="C16" s="35">
        <v>4</v>
      </c>
      <c r="D16" s="36">
        <v>470</v>
      </c>
      <c r="E16" s="37">
        <v>412</v>
      </c>
      <c r="F16" s="103">
        <f>E16/D16*100</f>
        <v>87.659574468085111</v>
      </c>
      <c r="H16" s="34">
        <v>12</v>
      </c>
      <c r="I16" s="83">
        <v>45987</v>
      </c>
      <c r="J16" s="38">
        <v>4</v>
      </c>
      <c r="K16" s="36">
        <v>470</v>
      </c>
      <c r="L16" s="37">
        <v>430</v>
      </c>
      <c r="M16" s="111">
        <f>L16/K16*100</f>
        <v>91.489361702127653</v>
      </c>
      <c r="O16" s="34">
        <v>12</v>
      </c>
      <c r="P16" s="83">
        <v>45988</v>
      </c>
      <c r="Q16" s="38">
        <v>6</v>
      </c>
      <c r="R16" s="36">
        <v>420</v>
      </c>
      <c r="S16" s="36">
        <v>412</v>
      </c>
      <c r="T16" s="99">
        <f>S16/R16*100</f>
        <v>98.095238095238088</v>
      </c>
    </row>
    <row r="17" spans="1:20" x14ac:dyDescent="0.25">
      <c r="A17" s="39">
        <v>13</v>
      </c>
      <c r="B17" s="84">
        <v>45995</v>
      </c>
      <c r="C17" s="40">
        <v>3</v>
      </c>
      <c r="D17" s="41">
        <v>500</v>
      </c>
      <c r="E17" s="42">
        <v>425</v>
      </c>
      <c r="F17" s="107">
        <f t="shared" ref="F17:F22" si="9">E17/D17*100</f>
        <v>85</v>
      </c>
      <c r="H17" s="39">
        <v>13</v>
      </c>
      <c r="I17" s="84">
        <v>45993</v>
      </c>
      <c r="J17" s="43">
        <v>4</v>
      </c>
      <c r="K17" s="41">
        <v>470</v>
      </c>
      <c r="L17" s="42">
        <v>425</v>
      </c>
      <c r="M17" s="111">
        <f>L17/K17*100</f>
        <v>90.425531914893625</v>
      </c>
      <c r="O17" s="39">
        <v>13</v>
      </c>
      <c r="P17" s="84">
        <v>45994</v>
      </c>
      <c r="Q17" s="43">
        <v>6</v>
      </c>
      <c r="R17" s="41">
        <v>410</v>
      </c>
      <c r="S17" s="41">
        <v>388</v>
      </c>
      <c r="T17" s="99">
        <f t="shared" ref="T17:T26" si="10">S17/R17*100</f>
        <v>94.634146341463406</v>
      </c>
    </row>
    <row r="18" spans="1:20" x14ac:dyDescent="0.25">
      <c r="A18" s="39">
        <v>14</v>
      </c>
      <c r="B18" s="84">
        <v>45663</v>
      </c>
      <c r="C18" s="40">
        <v>6</v>
      </c>
      <c r="D18" s="41">
        <v>470</v>
      </c>
      <c r="E18" s="42">
        <v>383</v>
      </c>
      <c r="F18" s="107">
        <f t="shared" si="9"/>
        <v>81.489361702127667</v>
      </c>
      <c r="H18" s="39">
        <v>14</v>
      </c>
      <c r="I18" s="84">
        <v>45662</v>
      </c>
      <c r="J18" s="43">
        <v>2</v>
      </c>
      <c r="K18" s="41">
        <v>490</v>
      </c>
      <c r="L18" s="42">
        <v>384</v>
      </c>
      <c r="M18" s="111">
        <f t="shared" ref="M18:M26" si="11">L18/K18*100</f>
        <v>78.367346938775512</v>
      </c>
      <c r="O18" s="39">
        <v>14</v>
      </c>
      <c r="P18" s="84">
        <v>45665</v>
      </c>
      <c r="Q18" s="43">
        <v>1</v>
      </c>
      <c r="R18" s="41">
        <v>470</v>
      </c>
      <c r="S18" s="41">
        <v>376</v>
      </c>
      <c r="T18" s="99">
        <f t="shared" si="10"/>
        <v>80</v>
      </c>
    </row>
    <row r="19" spans="1:20" x14ac:dyDescent="0.25">
      <c r="A19" s="39">
        <v>15</v>
      </c>
      <c r="B19" s="84">
        <v>45672</v>
      </c>
      <c r="C19" s="40">
        <v>6</v>
      </c>
      <c r="D19" s="41">
        <v>500</v>
      </c>
      <c r="E19" s="42">
        <v>465</v>
      </c>
      <c r="F19" s="107">
        <f t="shared" si="9"/>
        <v>93</v>
      </c>
      <c r="H19" s="39">
        <v>15</v>
      </c>
      <c r="I19" s="84">
        <v>45713</v>
      </c>
      <c r="J19" s="43">
        <v>2</v>
      </c>
      <c r="K19" s="41">
        <v>460</v>
      </c>
      <c r="L19" s="42">
        <v>337</v>
      </c>
      <c r="M19" s="111">
        <f t="shared" si="11"/>
        <v>73.260869565217391</v>
      </c>
      <c r="O19" s="39">
        <v>15</v>
      </c>
      <c r="P19" s="84">
        <v>45671</v>
      </c>
      <c r="Q19" s="43">
        <v>4</v>
      </c>
      <c r="R19" s="41">
        <v>400</v>
      </c>
      <c r="S19" s="41">
        <v>301</v>
      </c>
      <c r="T19" s="99">
        <f t="shared" si="10"/>
        <v>75.25</v>
      </c>
    </row>
    <row r="20" spans="1:20" x14ac:dyDescent="0.25">
      <c r="A20" s="39">
        <v>16</v>
      </c>
      <c r="B20" s="84">
        <v>45679</v>
      </c>
      <c r="C20" s="40">
        <v>4</v>
      </c>
      <c r="D20" s="41">
        <v>500</v>
      </c>
      <c r="E20" s="42">
        <v>367</v>
      </c>
      <c r="F20" s="107">
        <f t="shared" si="9"/>
        <v>73.400000000000006</v>
      </c>
      <c r="H20" s="39">
        <v>16</v>
      </c>
      <c r="I20" s="84">
        <v>45678</v>
      </c>
      <c r="J20" s="43">
        <v>6</v>
      </c>
      <c r="K20" s="41">
        <v>510</v>
      </c>
      <c r="L20" s="42">
        <v>503</v>
      </c>
      <c r="M20" s="103">
        <f t="shared" si="11"/>
        <v>98.627450980392155</v>
      </c>
      <c r="O20" s="39">
        <v>16</v>
      </c>
      <c r="P20" s="84">
        <v>45679</v>
      </c>
      <c r="Q20" s="43">
        <v>4</v>
      </c>
      <c r="R20" s="41">
        <v>400</v>
      </c>
      <c r="S20" s="41">
        <v>368</v>
      </c>
      <c r="T20" s="99">
        <f t="shared" si="10"/>
        <v>92</v>
      </c>
    </row>
    <row r="21" spans="1:20" x14ac:dyDescent="0.25">
      <c r="A21" s="39">
        <v>17</v>
      </c>
      <c r="B21" s="84">
        <v>45686</v>
      </c>
      <c r="C21" s="40">
        <v>3</v>
      </c>
      <c r="D21" s="41">
        <v>480</v>
      </c>
      <c r="E21" s="42">
        <v>397</v>
      </c>
      <c r="F21" s="116">
        <f t="shared" si="9"/>
        <v>82.708333333333329</v>
      </c>
      <c r="H21" s="39">
        <v>17</v>
      </c>
      <c r="I21" s="84">
        <v>46059</v>
      </c>
      <c r="J21" s="43">
        <v>2</v>
      </c>
      <c r="K21" s="41">
        <v>440</v>
      </c>
      <c r="L21" s="42">
        <v>360</v>
      </c>
      <c r="M21" s="111">
        <f t="shared" si="11"/>
        <v>81.818181818181827</v>
      </c>
      <c r="O21" s="39">
        <v>17</v>
      </c>
      <c r="P21" s="84">
        <v>45684</v>
      </c>
      <c r="Q21" s="43">
        <v>2</v>
      </c>
      <c r="R21" s="41">
        <v>400</v>
      </c>
      <c r="S21" s="41">
        <v>300</v>
      </c>
      <c r="T21" s="99">
        <f t="shared" si="10"/>
        <v>75</v>
      </c>
    </row>
    <row r="22" spans="1:20" x14ac:dyDescent="0.25">
      <c r="A22" s="39">
        <v>18</v>
      </c>
      <c r="B22" s="84">
        <v>45691</v>
      </c>
      <c r="C22" s="40">
        <v>2</v>
      </c>
      <c r="D22" s="41">
        <v>500</v>
      </c>
      <c r="E22" s="42">
        <v>367</v>
      </c>
      <c r="F22" s="107">
        <f t="shared" si="9"/>
        <v>73.400000000000006</v>
      </c>
      <c r="H22" s="39">
        <v>18</v>
      </c>
      <c r="I22" s="84">
        <v>45692</v>
      </c>
      <c r="J22" s="43">
        <v>6</v>
      </c>
      <c r="K22" s="41">
        <v>480</v>
      </c>
      <c r="L22" s="42">
        <v>398</v>
      </c>
      <c r="M22" s="111">
        <f t="shared" si="11"/>
        <v>82.916666666666671</v>
      </c>
      <c r="O22" s="39">
        <v>18</v>
      </c>
      <c r="P22" s="84">
        <v>45693</v>
      </c>
      <c r="Q22" s="43">
        <v>6</v>
      </c>
      <c r="R22" s="41">
        <v>400</v>
      </c>
      <c r="S22" s="41">
        <v>354</v>
      </c>
      <c r="T22" s="99">
        <f t="shared" si="10"/>
        <v>88.5</v>
      </c>
    </row>
    <row r="23" spans="1:20" x14ac:dyDescent="0.25">
      <c r="A23" s="39">
        <v>19</v>
      </c>
      <c r="B23" s="84">
        <v>45700</v>
      </c>
      <c r="C23" s="40">
        <v>2</v>
      </c>
      <c r="D23" s="41">
        <v>500</v>
      </c>
      <c r="E23" s="42">
        <v>395</v>
      </c>
      <c r="F23" s="107">
        <f>E23/D23*100</f>
        <v>79</v>
      </c>
      <c r="H23" s="39">
        <v>19</v>
      </c>
      <c r="I23" s="84">
        <v>45700</v>
      </c>
      <c r="J23" s="43">
        <v>2</v>
      </c>
      <c r="K23" s="41">
        <v>510</v>
      </c>
      <c r="L23" s="42">
        <v>458</v>
      </c>
      <c r="M23" s="103">
        <f t="shared" si="11"/>
        <v>89.803921568627459</v>
      </c>
      <c r="O23" s="39">
        <v>19</v>
      </c>
      <c r="P23" s="84">
        <v>45698</v>
      </c>
      <c r="Q23" s="43">
        <v>3</v>
      </c>
      <c r="R23" s="41">
        <v>400</v>
      </c>
      <c r="S23" s="41">
        <v>328</v>
      </c>
      <c r="T23" s="99">
        <f t="shared" si="10"/>
        <v>82</v>
      </c>
    </row>
    <row r="24" spans="1:20" x14ac:dyDescent="0.25">
      <c r="A24" s="39">
        <v>20</v>
      </c>
      <c r="B24" s="84">
        <v>46072</v>
      </c>
      <c r="C24" s="40">
        <v>2</v>
      </c>
      <c r="D24" s="41">
        <v>500</v>
      </c>
      <c r="E24" s="42">
        <v>437</v>
      </c>
      <c r="F24" s="116">
        <f>E24/D24*100</f>
        <v>87.4</v>
      </c>
      <c r="H24" s="39">
        <v>20</v>
      </c>
      <c r="I24" s="84">
        <v>45713</v>
      </c>
      <c r="J24" s="43">
        <v>2</v>
      </c>
      <c r="K24" s="41">
        <v>500</v>
      </c>
      <c r="L24" s="42">
        <v>438</v>
      </c>
      <c r="M24" s="102">
        <f t="shared" si="11"/>
        <v>87.6</v>
      </c>
      <c r="O24" s="39">
        <v>20</v>
      </c>
      <c r="P24" s="84">
        <v>45714</v>
      </c>
      <c r="Q24" s="43">
        <v>4</v>
      </c>
      <c r="R24" s="41">
        <v>400</v>
      </c>
      <c r="S24" s="41">
        <v>298</v>
      </c>
      <c r="T24" s="99">
        <f t="shared" si="10"/>
        <v>74.5</v>
      </c>
    </row>
    <row r="25" spans="1:20" x14ac:dyDescent="0.25">
      <c r="A25" s="39">
        <v>21</v>
      </c>
      <c r="B25" s="84">
        <v>45719</v>
      </c>
      <c r="C25" s="40">
        <v>0</v>
      </c>
      <c r="D25" s="41">
        <v>470</v>
      </c>
      <c r="E25" s="42">
        <v>376</v>
      </c>
      <c r="F25" s="107">
        <f t="shared" ref="F25:F26" si="12">E25/D25*100</f>
        <v>80</v>
      </c>
      <c r="H25" s="39">
        <v>21</v>
      </c>
      <c r="I25" s="84">
        <v>45722</v>
      </c>
      <c r="J25" s="43">
        <v>2</v>
      </c>
      <c r="K25" s="41">
        <v>570</v>
      </c>
      <c r="L25" s="42">
        <v>372</v>
      </c>
      <c r="M25" s="111">
        <f t="shared" si="11"/>
        <v>65.26315789473685</v>
      </c>
      <c r="O25" s="39">
        <v>21</v>
      </c>
      <c r="P25" s="84">
        <v>46119</v>
      </c>
      <c r="Q25" s="43">
        <v>4</v>
      </c>
      <c r="R25" s="41">
        <v>470</v>
      </c>
      <c r="S25" s="41">
        <v>336</v>
      </c>
      <c r="T25" s="99">
        <f t="shared" si="10"/>
        <v>71.489361702127667</v>
      </c>
    </row>
    <row r="26" spans="1:20" ht="15.75" thickBot="1" x14ac:dyDescent="0.3">
      <c r="A26" s="44">
        <v>22</v>
      </c>
      <c r="B26" s="85">
        <v>45728</v>
      </c>
      <c r="C26" s="45">
        <v>2</v>
      </c>
      <c r="D26" s="46">
        <v>500</v>
      </c>
      <c r="E26" s="47">
        <v>471</v>
      </c>
      <c r="F26" s="130">
        <f t="shared" si="12"/>
        <v>94.199999999999989</v>
      </c>
      <c r="H26" s="44">
        <v>22</v>
      </c>
      <c r="I26" s="85">
        <v>45728</v>
      </c>
      <c r="J26" s="48">
        <v>2</v>
      </c>
      <c r="K26" s="46">
        <v>520</v>
      </c>
      <c r="L26" s="47">
        <v>451</v>
      </c>
      <c r="M26" s="111">
        <f t="shared" si="11"/>
        <v>86.730769230769226</v>
      </c>
      <c r="O26" s="44">
        <v>22</v>
      </c>
      <c r="P26" s="85">
        <v>45728</v>
      </c>
      <c r="Q26" s="48">
        <v>6</v>
      </c>
      <c r="R26" s="46">
        <v>480</v>
      </c>
      <c r="S26" s="46">
        <v>473</v>
      </c>
      <c r="T26" s="99">
        <f t="shared" si="10"/>
        <v>98.541666666666671</v>
      </c>
    </row>
    <row r="27" spans="1:20" ht="14.25" customHeight="1" thickBot="1" x14ac:dyDescent="0.3">
      <c r="A27" s="49"/>
      <c r="B27" s="82" t="s">
        <v>16</v>
      </c>
      <c r="C27" s="50">
        <f>SUM(C16:C26)</f>
        <v>34</v>
      </c>
      <c r="D27" s="51">
        <f t="shared" ref="D27:E27" si="13">SUM(D16:D26)</f>
        <v>5390</v>
      </c>
      <c r="E27" s="52">
        <f t="shared" si="13"/>
        <v>4495</v>
      </c>
      <c r="F27" s="104">
        <f>E27/D27*100</f>
        <v>83.395176252319118</v>
      </c>
      <c r="G27" s="32"/>
      <c r="H27" s="49"/>
      <c r="I27" s="82" t="s">
        <v>16</v>
      </c>
      <c r="J27" s="50">
        <f>SUM(J16:J26)</f>
        <v>34</v>
      </c>
      <c r="K27" s="50">
        <f t="shared" ref="K27" si="14">SUM(K16:K26)</f>
        <v>5420</v>
      </c>
      <c r="L27" s="53">
        <f t="shared" ref="L27" si="15">SUM(L16:L26)</f>
        <v>4556</v>
      </c>
      <c r="M27" s="8">
        <f>L27/K27*100</f>
        <v>84.059040590405914</v>
      </c>
      <c r="N27" s="32"/>
      <c r="O27" s="49"/>
      <c r="P27" s="82" t="s">
        <v>16</v>
      </c>
      <c r="Q27" s="50">
        <f>SUM(Q16:Q26)</f>
        <v>46</v>
      </c>
      <c r="R27" s="50">
        <f t="shared" ref="R27" si="16">SUM(R16:R26)</f>
        <v>4650</v>
      </c>
      <c r="S27" s="53">
        <f t="shared" ref="S27" si="17">SUM(S16:S26)</f>
        <v>3934</v>
      </c>
      <c r="T27" s="104">
        <f>S27/R27*100</f>
        <v>84.602150537634415</v>
      </c>
    </row>
    <row r="28" spans="1:20" ht="15.75" thickBot="1" x14ac:dyDescent="0.3">
      <c r="B28" s="81" t="s">
        <v>27</v>
      </c>
      <c r="I28" s="81" t="s">
        <v>29</v>
      </c>
      <c r="J28" s="11"/>
      <c r="K28" s="11"/>
      <c r="M28" s="11"/>
      <c r="P28" s="81" t="s">
        <v>41</v>
      </c>
      <c r="Q28" s="11" t="s">
        <v>17</v>
      </c>
      <c r="R28" s="11"/>
      <c r="T28" s="11"/>
    </row>
    <row r="29" spans="1:20" ht="15.75" thickBot="1" x14ac:dyDescent="0.3">
      <c r="A29" s="27" t="s">
        <v>11</v>
      </c>
      <c r="B29" s="82" t="s">
        <v>2</v>
      </c>
      <c r="C29" s="29" t="s">
        <v>12</v>
      </c>
      <c r="D29" s="30" t="s">
        <v>13</v>
      </c>
      <c r="E29" s="31" t="s">
        <v>14</v>
      </c>
      <c r="F29" s="28" t="s">
        <v>15</v>
      </c>
      <c r="G29" s="32"/>
      <c r="H29" s="27" t="s">
        <v>11</v>
      </c>
      <c r="I29" s="82" t="s">
        <v>2</v>
      </c>
      <c r="J29" s="29" t="s">
        <v>12</v>
      </c>
      <c r="K29" s="30" t="s">
        <v>13</v>
      </c>
      <c r="L29" s="31" t="s">
        <v>14</v>
      </c>
      <c r="M29" s="28" t="s">
        <v>15</v>
      </c>
      <c r="N29" s="32"/>
      <c r="O29" s="27" t="s">
        <v>11</v>
      </c>
      <c r="P29" s="82" t="s">
        <v>2</v>
      </c>
      <c r="Q29" s="29" t="s">
        <v>12</v>
      </c>
      <c r="R29" s="30" t="s">
        <v>13</v>
      </c>
      <c r="S29" s="30" t="s">
        <v>14</v>
      </c>
      <c r="T29" s="33" t="s">
        <v>15</v>
      </c>
    </row>
    <row r="30" spans="1:20" x14ac:dyDescent="0.25">
      <c r="A30" s="34">
        <v>1</v>
      </c>
      <c r="B30" s="83">
        <v>45902</v>
      </c>
      <c r="C30" s="36">
        <v>8</v>
      </c>
      <c r="D30" s="36">
        <v>550</v>
      </c>
      <c r="E30" s="37">
        <v>550</v>
      </c>
      <c r="F30" s="34">
        <f t="shared" ref="F30:F40" si="18">E30/D30*100</f>
        <v>100</v>
      </c>
      <c r="H30" s="34">
        <v>1</v>
      </c>
      <c r="I30" s="83">
        <v>45905</v>
      </c>
      <c r="J30" s="36">
        <v>1</v>
      </c>
      <c r="K30" s="36">
        <v>530</v>
      </c>
      <c r="L30" s="37">
        <v>360</v>
      </c>
      <c r="M30" s="34">
        <f>L30/K30*100</f>
        <v>67.924528301886795</v>
      </c>
      <c r="O30" s="34">
        <v>1</v>
      </c>
      <c r="P30" s="83">
        <v>45951</v>
      </c>
      <c r="Q30" s="38">
        <v>0</v>
      </c>
      <c r="R30" s="36">
        <v>400</v>
      </c>
      <c r="S30" s="36">
        <v>218</v>
      </c>
      <c r="T30" s="99">
        <f>S30/R30*100</f>
        <v>54.500000000000007</v>
      </c>
    </row>
    <row r="31" spans="1:20" x14ac:dyDescent="0.25">
      <c r="A31" s="39">
        <v>2</v>
      </c>
      <c r="B31" s="83">
        <v>45912</v>
      </c>
      <c r="C31" s="43">
        <v>6</v>
      </c>
      <c r="D31" s="41">
        <v>560</v>
      </c>
      <c r="E31" s="42">
        <v>492</v>
      </c>
      <c r="F31" s="103">
        <f t="shared" si="18"/>
        <v>87.857142857142861</v>
      </c>
      <c r="H31" s="39">
        <v>2</v>
      </c>
      <c r="I31" s="84">
        <v>45912</v>
      </c>
      <c r="J31" s="43">
        <v>2</v>
      </c>
      <c r="K31" s="41">
        <v>530</v>
      </c>
      <c r="L31" s="42">
        <v>353</v>
      </c>
      <c r="M31" s="103">
        <f t="shared" ref="M31:M40" si="19">L31/K31*100</f>
        <v>66.603773584905653</v>
      </c>
      <c r="O31" s="39">
        <v>2</v>
      </c>
      <c r="P31" s="84">
        <v>45909</v>
      </c>
      <c r="Q31" s="43">
        <v>0</v>
      </c>
      <c r="R31" s="41">
        <v>410</v>
      </c>
      <c r="S31" s="41">
        <v>272</v>
      </c>
      <c r="T31" s="99">
        <f t="shared" ref="T31:T40" si="20">S31/R31*100</f>
        <v>66.341463414634148</v>
      </c>
    </row>
    <row r="32" spans="1:20" x14ac:dyDescent="0.25">
      <c r="A32" s="39">
        <v>3</v>
      </c>
      <c r="B32" s="84">
        <v>45919</v>
      </c>
      <c r="C32" s="43">
        <v>2</v>
      </c>
      <c r="D32" s="41">
        <v>680</v>
      </c>
      <c r="E32" s="42">
        <v>617</v>
      </c>
      <c r="F32" s="111">
        <f t="shared" si="18"/>
        <v>90.735294117647058</v>
      </c>
      <c r="H32" s="39">
        <v>3</v>
      </c>
      <c r="I32" s="84">
        <v>45918</v>
      </c>
      <c r="J32" s="43">
        <v>4</v>
      </c>
      <c r="K32" s="41">
        <v>530</v>
      </c>
      <c r="L32" s="42">
        <v>468</v>
      </c>
      <c r="M32" s="103">
        <f t="shared" si="19"/>
        <v>88.301886792452834</v>
      </c>
      <c r="O32" s="39">
        <v>3</v>
      </c>
      <c r="P32" s="84">
        <v>45918</v>
      </c>
      <c r="Q32" s="43">
        <v>4</v>
      </c>
      <c r="R32" s="41">
        <v>480</v>
      </c>
      <c r="S32" s="41">
        <v>363</v>
      </c>
      <c r="T32" s="99">
        <f t="shared" si="20"/>
        <v>75.625</v>
      </c>
    </row>
    <row r="33" spans="1:20" x14ac:dyDescent="0.25">
      <c r="A33" s="39">
        <v>4</v>
      </c>
      <c r="B33" s="84">
        <v>45925</v>
      </c>
      <c r="C33" s="43">
        <v>2</v>
      </c>
      <c r="D33" s="41">
        <v>670</v>
      </c>
      <c r="E33" s="42">
        <v>497</v>
      </c>
      <c r="F33" s="111">
        <f t="shared" si="18"/>
        <v>74.179104477611943</v>
      </c>
      <c r="H33" s="39">
        <v>4</v>
      </c>
      <c r="I33" s="84">
        <v>45923</v>
      </c>
      <c r="J33" s="43">
        <v>2</v>
      </c>
      <c r="K33" s="41">
        <v>430</v>
      </c>
      <c r="L33" s="42">
        <v>323</v>
      </c>
      <c r="M33" s="114">
        <f t="shared" si="19"/>
        <v>75.116279069767444</v>
      </c>
      <c r="O33" s="39">
        <v>4</v>
      </c>
      <c r="P33" s="84">
        <v>45923</v>
      </c>
      <c r="Q33" s="43">
        <v>4</v>
      </c>
      <c r="R33" s="41">
        <v>440</v>
      </c>
      <c r="S33" s="41">
        <v>382</v>
      </c>
      <c r="T33" s="99">
        <f t="shared" si="20"/>
        <v>86.818181818181813</v>
      </c>
    </row>
    <row r="34" spans="1:20" x14ac:dyDescent="0.25">
      <c r="A34" s="39">
        <v>5</v>
      </c>
      <c r="B34" s="84">
        <v>45933</v>
      </c>
      <c r="C34" s="43">
        <v>4</v>
      </c>
      <c r="D34" s="41">
        <v>560</v>
      </c>
      <c r="E34" s="42">
        <v>412</v>
      </c>
      <c r="F34" s="111">
        <f t="shared" si="18"/>
        <v>73.571428571428584</v>
      </c>
      <c r="H34" s="39">
        <v>5</v>
      </c>
      <c r="I34" s="173">
        <v>45933</v>
      </c>
      <c r="J34" s="43">
        <v>6</v>
      </c>
      <c r="K34" s="41">
        <v>530</v>
      </c>
      <c r="L34" s="42">
        <v>470</v>
      </c>
      <c r="M34" s="111">
        <f t="shared" si="19"/>
        <v>88.679245283018872</v>
      </c>
      <c r="O34" s="39">
        <v>5</v>
      </c>
      <c r="P34" s="84">
        <v>45933</v>
      </c>
      <c r="Q34" s="43">
        <v>4</v>
      </c>
      <c r="R34" s="41">
        <v>440</v>
      </c>
      <c r="S34" s="41">
        <v>384</v>
      </c>
      <c r="T34" s="99">
        <f t="shared" si="20"/>
        <v>87.272727272727266</v>
      </c>
    </row>
    <row r="35" spans="1:20" x14ac:dyDescent="0.25">
      <c r="A35" s="39">
        <v>6</v>
      </c>
      <c r="B35" s="84">
        <v>45936</v>
      </c>
      <c r="C35" s="43">
        <v>2</v>
      </c>
      <c r="D35" s="41">
        <v>590</v>
      </c>
      <c r="E35" s="42">
        <v>462</v>
      </c>
      <c r="F35" s="34">
        <f t="shared" si="18"/>
        <v>78.305084745762713</v>
      </c>
      <c r="H35" s="39">
        <v>6</v>
      </c>
      <c r="I35" s="84">
        <v>45939</v>
      </c>
      <c r="J35" s="43">
        <v>4</v>
      </c>
      <c r="K35" s="41">
        <v>490</v>
      </c>
      <c r="L35" s="42">
        <v>453</v>
      </c>
      <c r="M35" s="103">
        <f t="shared" si="19"/>
        <v>92.448979591836732</v>
      </c>
      <c r="O35" s="39">
        <v>6</v>
      </c>
      <c r="P35" s="84">
        <v>45937</v>
      </c>
      <c r="Q35" s="43">
        <v>4</v>
      </c>
      <c r="R35" s="41">
        <v>440</v>
      </c>
      <c r="S35" s="41">
        <v>430</v>
      </c>
      <c r="T35" s="99">
        <f t="shared" si="20"/>
        <v>97.727272727272734</v>
      </c>
    </row>
    <row r="36" spans="1:20" x14ac:dyDescent="0.25">
      <c r="A36" s="39">
        <v>7</v>
      </c>
      <c r="B36" s="84">
        <v>45947</v>
      </c>
      <c r="C36" s="43">
        <v>4</v>
      </c>
      <c r="D36" s="41">
        <v>580</v>
      </c>
      <c r="E36" s="42">
        <v>504</v>
      </c>
      <c r="F36" s="103">
        <f t="shared" si="18"/>
        <v>86.896551724137922</v>
      </c>
      <c r="H36" s="39">
        <v>7</v>
      </c>
      <c r="I36" s="84">
        <v>45947</v>
      </c>
      <c r="J36" s="43">
        <v>2</v>
      </c>
      <c r="K36" s="41">
        <v>530</v>
      </c>
      <c r="L36" s="42">
        <v>307</v>
      </c>
      <c r="M36" s="103">
        <f t="shared" si="19"/>
        <v>57.924528301886788</v>
      </c>
      <c r="O36" s="39">
        <v>7</v>
      </c>
      <c r="P36" s="84">
        <v>45946</v>
      </c>
      <c r="Q36" s="43">
        <v>0</v>
      </c>
      <c r="R36" s="41">
        <v>440</v>
      </c>
      <c r="S36" s="41">
        <v>295</v>
      </c>
      <c r="T36" s="99">
        <f t="shared" si="20"/>
        <v>67.045454545454547</v>
      </c>
    </row>
    <row r="37" spans="1:20" x14ac:dyDescent="0.25">
      <c r="A37" s="39">
        <v>8</v>
      </c>
      <c r="B37" s="84">
        <v>45959</v>
      </c>
      <c r="C37" s="43">
        <v>4</v>
      </c>
      <c r="D37" s="41">
        <v>590</v>
      </c>
      <c r="E37" s="42">
        <v>515</v>
      </c>
      <c r="F37" s="103">
        <f t="shared" si="18"/>
        <v>87.288135593220346</v>
      </c>
      <c r="H37" s="39">
        <v>8</v>
      </c>
      <c r="I37" s="84">
        <v>45958</v>
      </c>
      <c r="J37" s="43">
        <v>6</v>
      </c>
      <c r="K37" s="41">
        <v>460</v>
      </c>
      <c r="L37" s="42">
        <v>455</v>
      </c>
      <c r="M37" s="103">
        <f t="shared" si="19"/>
        <v>98.91304347826086</v>
      </c>
      <c r="O37" s="39">
        <v>8</v>
      </c>
      <c r="P37" s="84">
        <v>45958</v>
      </c>
      <c r="Q37" s="43">
        <v>2</v>
      </c>
      <c r="R37" s="41">
        <v>400</v>
      </c>
      <c r="S37" s="41">
        <v>325</v>
      </c>
      <c r="T37" s="91">
        <f t="shared" si="20"/>
        <v>81.25</v>
      </c>
    </row>
    <row r="38" spans="1:20" x14ac:dyDescent="0.25">
      <c r="A38" s="39">
        <v>9</v>
      </c>
      <c r="B38" s="84">
        <v>46000</v>
      </c>
      <c r="C38" s="43">
        <v>4</v>
      </c>
      <c r="D38" s="41">
        <v>560</v>
      </c>
      <c r="E38" s="42">
        <v>475</v>
      </c>
      <c r="F38" s="111">
        <f t="shared" si="18"/>
        <v>84.821428571428569</v>
      </c>
      <c r="H38" s="39">
        <v>9</v>
      </c>
      <c r="I38" s="84">
        <v>45968</v>
      </c>
      <c r="J38" s="43">
        <v>4</v>
      </c>
      <c r="K38" s="41">
        <v>460</v>
      </c>
      <c r="L38" s="42">
        <v>375</v>
      </c>
      <c r="M38" s="111">
        <f t="shared" si="19"/>
        <v>81.521739130434781</v>
      </c>
      <c r="O38" s="39">
        <v>9</v>
      </c>
      <c r="P38" s="84">
        <v>45965</v>
      </c>
      <c r="Q38" s="43">
        <v>0</v>
      </c>
      <c r="R38" s="41">
        <v>510</v>
      </c>
      <c r="S38" s="41">
        <v>394</v>
      </c>
      <c r="T38" s="99">
        <f>S38/R38*100</f>
        <v>77.254901960784323</v>
      </c>
    </row>
    <row r="39" spans="1:20" x14ac:dyDescent="0.25">
      <c r="A39" s="39">
        <v>10</v>
      </c>
      <c r="B39" s="84">
        <v>45973</v>
      </c>
      <c r="C39" s="43">
        <v>4</v>
      </c>
      <c r="D39" s="41">
        <v>610</v>
      </c>
      <c r="E39" s="42">
        <v>474</v>
      </c>
      <c r="F39" s="103">
        <f t="shared" si="18"/>
        <v>77.704918032786878</v>
      </c>
      <c r="H39" s="39">
        <v>10</v>
      </c>
      <c r="I39" s="84">
        <v>45973</v>
      </c>
      <c r="J39" s="43">
        <v>2</v>
      </c>
      <c r="K39" s="41">
        <v>530</v>
      </c>
      <c r="L39" s="42">
        <v>409</v>
      </c>
      <c r="M39" s="103">
        <f t="shared" si="19"/>
        <v>77.169811320754718</v>
      </c>
      <c r="O39" s="39">
        <v>10</v>
      </c>
      <c r="P39" s="84">
        <v>45974</v>
      </c>
      <c r="Q39" s="43">
        <v>0</v>
      </c>
      <c r="R39" s="41">
        <v>400</v>
      </c>
      <c r="S39" s="41">
        <v>258</v>
      </c>
      <c r="T39" s="99">
        <f>S39/R39*100</f>
        <v>64.5</v>
      </c>
    </row>
    <row r="40" spans="1:20" ht="15.75" thickBot="1" x14ac:dyDescent="0.3">
      <c r="A40" s="44">
        <v>11</v>
      </c>
      <c r="B40" s="85">
        <v>45982</v>
      </c>
      <c r="C40" s="48">
        <v>4</v>
      </c>
      <c r="D40" s="46">
        <v>570</v>
      </c>
      <c r="E40" s="47">
        <v>400</v>
      </c>
      <c r="F40" s="111">
        <f t="shared" si="18"/>
        <v>70.175438596491219</v>
      </c>
      <c r="H40" s="44">
        <v>11</v>
      </c>
      <c r="I40" s="85">
        <v>45979</v>
      </c>
      <c r="J40" s="48">
        <v>0</v>
      </c>
      <c r="K40" s="46">
        <v>530</v>
      </c>
      <c r="L40" s="47">
        <v>443</v>
      </c>
      <c r="M40" s="111">
        <f t="shared" si="19"/>
        <v>83.584905660377359</v>
      </c>
      <c r="O40" s="44">
        <v>11</v>
      </c>
      <c r="P40" s="85">
        <v>45979</v>
      </c>
      <c r="Q40" s="48">
        <v>4</v>
      </c>
      <c r="R40" s="46">
        <v>440</v>
      </c>
      <c r="S40" s="46">
        <v>433</v>
      </c>
      <c r="T40" s="99">
        <f t="shared" si="20"/>
        <v>98.409090909090907</v>
      </c>
    </row>
    <row r="41" spans="1:20" ht="15.75" thickBot="1" x14ac:dyDescent="0.3">
      <c r="A41" s="49"/>
      <c r="B41" s="82" t="s">
        <v>16</v>
      </c>
      <c r="C41" s="50">
        <f>SUM(C30:C40)</f>
        <v>44</v>
      </c>
      <c r="D41" s="50">
        <f t="shared" ref="D41" si="21">SUM(D30:D40)</f>
        <v>6520</v>
      </c>
      <c r="E41" s="53">
        <f t="shared" ref="E41" si="22">SUM(E30:E40)</f>
        <v>5398</v>
      </c>
      <c r="F41" s="104">
        <f>E41/D41*100</f>
        <v>82.791411042944787</v>
      </c>
      <c r="G41" s="32"/>
      <c r="H41" s="49"/>
      <c r="I41" s="82" t="s">
        <v>16</v>
      </c>
      <c r="J41" s="50">
        <f>SUM(J30:J40)</f>
        <v>33</v>
      </c>
      <c r="K41" s="50">
        <f t="shared" ref="K41" si="23">SUM(K30:K40)</f>
        <v>5550</v>
      </c>
      <c r="L41" s="53">
        <f t="shared" ref="L41" si="24">SUM(L30:L40)</f>
        <v>4416</v>
      </c>
      <c r="M41" s="8">
        <f>L41/K41*100</f>
        <v>79.567567567567565</v>
      </c>
      <c r="N41" s="32"/>
      <c r="O41" s="49"/>
      <c r="P41" s="82" t="s">
        <v>17</v>
      </c>
      <c r="Q41" s="50">
        <f>SUM(Q30:Q40)</f>
        <v>22</v>
      </c>
      <c r="R41" s="50">
        <f t="shared" ref="R41" si="25">SUM(R30:R40)</f>
        <v>4800</v>
      </c>
      <c r="S41" s="53">
        <f t="shared" ref="S41" si="26">SUM(S30:S40)</f>
        <v>3754</v>
      </c>
      <c r="T41" s="8">
        <f>S41/R41*100</f>
        <v>78.208333333333329</v>
      </c>
    </row>
    <row r="42" spans="1:20" ht="15.75" thickBot="1" x14ac:dyDescent="0.3">
      <c r="A42" s="27" t="s">
        <v>11</v>
      </c>
      <c r="B42" s="82" t="s">
        <v>3</v>
      </c>
      <c r="C42" s="29" t="s">
        <v>12</v>
      </c>
      <c r="D42" s="30" t="s">
        <v>13</v>
      </c>
      <c r="E42" s="31" t="s">
        <v>14</v>
      </c>
      <c r="F42" s="28" t="s">
        <v>15</v>
      </c>
      <c r="G42" s="32"/>
      <c r="H42" s="27" t="s">
        <v>11</v>
      </c>
      <c r="I42" s="82" t="s">
        <v>3</v>
      </c>
      <c r="J42" s="29" t="s">
        <v>12</v>
      </c>
      <c r="K42" s="30" t="s">
        <v>13</v>
      </c>
      <c r="L42" s="31" t="s">
        <v>14</v>
      </c>
      <c r="M42" s="28" t="s">
        <v>15</v>
      </c>
      <c r="N42" s="32"/>
      <c r="O42" s="27" t="s">
        <v>11</v>
      </c>
      <c r="P42" s="82" t="s">
        <v>3</v>
      </c>
      <c r="Q42" s="29" t="s">
        <v>12</v>
      </c>
      <c r="R42" s="30" t="s">
        <v>13</v>
      </c>
      <c r="S42" s="30" t="s">
        <v>14</v>
      </c>
      <c r="T42" s="33" t="s">
        <v>15</v>
      </c>
    </row>
    <row r="43" spans="1:20" x14ac:dyDescent="0.25">
      <c r="A43" s="34">
        <v>12</v>
      </c>
      <c r="B43" s="83">
        <v>45989</v>
      </c>
      <c r="C43" s="38">
        <v>6</v>
      </c>
      <c r="D43" s="36">
        <v>580</v>
      </c>
      <c r="E43" s="37">
        <v>558</v>
      </c>
      <c r="F43" s="111">
        <f t="shared" ref="F43:F53" si="27">E43/D43*100</f>
        <v>96.206896551724142</v>
      </c>
      <c r="H43" s="34">
        <v>12</v>
      </c>
      <c r="I43" s="83">
        <v>45988</v>
      </c>
      <c r="J43" s="38">
        <v>2</v>
      </c>
      <c r="K43" s="36">
        <v>530</v>
      </c>
      <c r="L43" s="37">
        <v>415</v>
      </c>
      <c r="M43" s="103">
        <f>L43/K43*100</f>
        <v>78.301886792452834</v>
      </c>
      <c r="O43" s="34">
        <v>12</v>
      </c>
      <c r="P43" s="84">
        <v>45986</v>
      </c>
      <c r="Q43" s="38">
        <v>2</v>
      </c>
      <c r="R43" s="36">
        <v>440</v>
      </c>
      <c r="S43" s="36">
        <v>352</v>
      </c>
      <c r="T43" s="99">
        <f>S43/R43*100</f>
        <v>80</v>
      </c>
    </row>
    <row r="44" spans="1:20" x14ac:dyDescent="0.25">
      <c r="A44" s="39">
        <v>13</v>
      </c>
      <c r="B44" s="84">
        <v>45954</v>
      </c>
      <c r="C44" s="43">
        <v>5</v>
      </c>
      <c r="D44" s="41">
        <v>630</v>
      </c>
      <c r="E44" s="42">
        <v>611</v>
      </c>
      <c r="F44" s="111">
        <f t="shared" si="27"/>
        <v>96.984126984126988</v>
      </c>
      <c r="H44" s="39">
        <v>13</v>
      </c>
      <c r="I44" s="84">
        <v>45954</v>
      </c>
      <c r="J44" s="43">
        <v>3</v>
      </c>
      <c r="K44" s="41">
        <v>530</v>
      </c>
      <c r="L44" s="42">
        <v>410</v>
      </c>
      <c r="M44" s="103">
        <f t="shared" ref="M44:M53" si="28">L44/K44*100</f>
        <v>77.358490566037744</v>
      </c>
      <c r="O44" s="39">
        <v>13</v>
      </c>
      <c r="P44" s="84">
        <v>45994</v>
      </c>
      <c r="Q44" s="43">
        <v>2</v>
      </c>
      <c r="R44" s="41">
        <v>440</v>
      </c>
      <c r="S44" s="41">
        <v>316</v>
      </c>
      <c r="T44" s="99">
        <f t="shared" ref="T44:T53" si="29">S44/R44*100</f>
        <v>71.818181818181813</v>
      </c>
    </row>
    <row r="45" spans="1:20" x14ac:dyDescent="0.25">
      <c r="A45" s="39">
        <v>14</v>
      </c>
      <c r="B45" s="84">
        <v>45663</v>
      </c>
      <c r="C45" s="43">
        <v>4</v>
      </c>
      <c r="D45" s="41">
        <v>540</v>
      </c>
      <c r="E45" s="42">
        <v>418</v>
      </c>
      <c r="F45" s="111">
        <f t="shared" si="27"/>
        <v>77.407407407407405</v>
      </c>
      <c r="H45" s="39">
        <v>14</v>
      </c>
      <c r="I45" s="84">
        <v>45664</v>
      </c>
      <c r="J45" s="43">
        <v>2</v>
      </c>
      <c r="K45" s="41">
        <v>510</v>
      </c>
      <c r="L45" s="42">
        <v>394</v>
      </c>
      <c r="M45" s="111">
        <f t="shared" si="28"/>
        <v>77.254901960784323</v>
      </c>
      <c r="O45" s="39">
        <v>14</v>
      </c>
      <c r="P45" s="84">
        <v>45663</v>
      </c>
      <c r="Q45" s="43">
        <v>2</v>
      </c>
      <c r="R45" s="41">
        <v>450</v>
      </c>
      <c r="S45" s="41">
        <v>326</v>
      </c>
      <c r="T45" s="99">
        <f t="shared" si="29"/>
        <v>72.444444444444443</v>
      </c>
    </row>
    <row r="46" spans="1:20" x14ac:dyDescent="0.25">
      <c r="A46" s="39">
        <v>15</v>
      </c>
      <c r="B46" s="84">
        <v>45708</v>
      </c>
      <c r="C46" s="43">
        <v>6</v>
      </c>
      <c r="D46" s="41">
        <v>580</v>
      </c>
      <c r="E46" s="42">
        <v>534</v>
      </c>
      <c r="F46" s="111">
        <f t="shared" si="27"/>
        <v>92.068965517241381</v>
      </c>
      <c r="H46" s="39">
        <v>15</v>
      </c>
      <c r="I46" s="84">
        <v>45673</v>
      </c>
      <c r="J46" s="43">
        <v>5</v>
      </c>
      <c r="K46" s="41">
        <v>430</v>
      </c>
      <c r="L46" s="42">
        <v>409</v>
      </c>
      <c r="M46" s="102">
        <f t="shared" si="28"/>
        <v>95.116279069767444</v>
      </c>
      <c r="O46" s="39">
        <v>15</v>
      </c>
      <c r="P46" s="84">
        <v>45670</v>
      </c>
      <c r="Q46" s="43">
        <v>5</v>
      </c>
      <c r="R46" s="41">
        <v>450</v>
      </c>
      <c r="S46" s="41">
        <v>415</v>
      </c>
      <c r="T46" s="99">
        <f t="shared" si="29"/>
        <v>92.222222222222229</v>
      </c>
    </row>
    <row r="47" spans="1:20" x14ac:dyDescent="0.25">
      <c r="A47" s="39">
        <v>16</v>
      </c>
      <c r="B47" s="84">
        <v>45677</v>
      </c>
      <c r="C47" s="43">
        <v>6</v>
      </c>
      <c r="D47" s="41">
        <v>530</v>
      </c>
      <c r="E47" s="42">
        <v>450</v>
      </c>
      <c r="F47" s="111">
        <f t="shared" si="27"/>
        <v>84.905660377358487</v>
      </c>
      <c r="H47" s="39">
        <v>16</v>
      </c>
      <c r="I47" s="84">
        <v>45677</v>
      </c>
      <c r="J47" s="43">
        <v>3</v>
      </c>
      <c r="K47" s="41">
        <v>450</v>
      </c>
      <c r="L47" s="42">
        <v>322</v>
      </c>
      <c r="M47" s="103">
        <f t="shared" si="28"/>
        <v>71.555555555555543</v>
      </c>
      <c r="O47" s="39">
        <v>16</v>
      </c>
      <c r="P47" s="84">
        <v>45677</v>
      </c>
      <c r="Q47" s="43">
        <v>2</v>
      </c>
      <c r="R47" s="41">
        <v>450</v>
      </c>
      <c r="S47" s="41">
        <v>374</v>
      </c>
      <c r="T47" s="99">
        <f t="shared" si="29"/>
        <v>83.111111111111114</v>
      </c>
    </row>
    <row r="48" spans="1:20" x14ac:dyDescent="0.25">
      <c r="A48" s="39">
        <v>17</v>
      </c>
      <c r="B48" s="84">
        <v>46059</v>
      </c>
      <c r="C48" s="43">
        <v>6</v>
      </c>
      <c r="D48" s="41">
        <v>600</v>
      </c>
      <c r="E48" s="42">
        <v>534</v>
      </c>
      <c r="F48" s="103">
        <f t="shared" si="27"/>
        <v>89</v>
      </c>
      <c r="H48" s="39">
        <v>17</v>
      </c>
      <c r="I48" s="84">
        <v>45687</v>
      </c>
      <c r="J48" s="43">
        <v>2</v>
      </c>
      <c r="K48" s="41">
        <v>510</v>
      </c>
      <c r="L48" s="42">
        <v>376</v>
      </c>
      <c r="M48" s="102">
        <f t="shared" si="28"/>
        <v>73.725490196078439</v>
      </c>
      <c r="O48" s="39">
        <v>17</v>
      </c>
      <c r="P48" s="84">
        <v>45684</v>
      </c>
      <c r="Q48" s="43">
        <v>2</v>
      </c>
      <c r="R48" s="41">
        <v>480</v>
      </c>
      <c r="S48" s="41">
        <v>356</v>
      </c>
      <c r="T48" s="126">
        <f t="shared" si="29"/>
        <v>74.166666666666671</v>
      </c>
    </row>
    <row r="49" spans="1:40" x14ac:dyDescent="0.25">
      <c r="A49" s="39">
        <v>18</v>
      </c>
      <c r="B49" s="84">
        <v>45693</v>
      </c>
      <c r="C49" s="43">
        <v>2</v>
      </c>
      <c r="D49" s="41">
        <v>620</v>
      </c>
      <c r="E49" s="42">
        <v>461</v>
      </c>
      <c r="F49" s="103">
        <f t="shared" si="27"/>
        <v>74.354838709677423</v>
      </c>
      <c r="H49" s="39">
        <v>18</v>
      </c>
      <c r="I49" s="84">
        <v>45692</v>
      </c>
      <c r="J49" s="43">
        <v>4</v>
      </c>
      <c r="K49" s="41">
        <v>480</v>
      </c>
      <c r="L49" s="42">
        <v>392</v>
      </c>
      <c r="M49" s="111">
        <f t="shared" si="28"/>
        <v>81.666666666666671</v>
      </c>
      <c r="O49" s="39">
        <v>18</v>
      </c>
      <c r="P49" s="84">
        <v>45691</v>
      </c>
      <c r="Q49" s="43">
        <v>4</v>
      </c>
      <c r="R49" s="41">
        <v>450</v>
      </c>
      <c r="S49" s="41">
        <v>442</v>
      </c>
      <c r="T49" s="99">
        <f t="shared" si="29"/>
        <v>98.222222222222229</v>
      </c>
    </row>
    <row r="50" spans="1:40" x14ac:dyDescent="0.25">
      <c r="A50" s="39">
        <v>19</v>
      </c>
      <c r="B50" s="84">
        <v>45701</v>
      </c>
      <c r="C50" s="43">
        <v>4</v>
      </c>
      <c r="D50" s="41">
        <v>550</v>
      </c>
      <c r="E50" s="42">
        <v>354</v>
      </c>
      <c r="F50" s="111">
        <f t="shared" si="27"/>
        <v>64.363636363636374</v>
      </c>
      <c r="H50" s="39">
        <v>19</v>
      </c>
      <c r="I50" s="84">
        <v>45701</v>
      </c>
      <c r="J50" s="43">
        <v>6</v>
      </c>
      <c r="K50" s="41">
        <v>510</v>
      </c>
      <c r="L50" s="42">
        <v>504</v>
      </c>
      <c r="M50" s="127">
        <f t="shared" si="28"/>
        <v>98.82352941176471</v>
      </c>
      <c r="O50" s="39">
        <v>19</v>
      </c>
      <c r="P50" s="84">
        <v>45701</v>
      </c>
      <c r="Q50" s="43">
        <v>2</v>
      </c>
      <c r="R50" s="41">
        <v>560</v>
      </c>
      <c r="S50" s="41">
        <v>363</v>
      </c>
      <c r="T50" s="99">
        <f t="shared" si="29"/>
        <v>64.821428571428569</v>
      </c>
    </row>
    <row r="51" spans="1:40" x14ac:dyDescent="0.25">
      <c r="A51" s="39">
        <v>20</v>
      </c>
      <c r="B51" s="84">
        <v>45712</v>
      </c>
      <c r="C51" s="43">
        <v>6</v>
      </c>
      <c r="D51" s="41">
        <v>540</v>
      </c>
      <c r="E51" s="42">
        <v>511</v>
      </c>
      <c r="F51" s="111">
        <f t="shared" si="27"/>
        <v>94.629629629629633</v>
      </c>
      <c r="H51" s="39">
        <v>20</v>
      </c>
      <c r="I51" s="84">
        <v>46072</v>
      </c>
      <c r="J51" s="43">
        <v>6</v>
      </c>
      <c r="K51" s="41">
        <v>450</v>
      </c>
      <c r="L51" s="42">
        <v>394</v>
      </c>
      <c r="M51" s="111">
        <f t="shared" si="28"/>
        <v>87.555555555555557</v>
      </c>
      <c r="O51" s="39">
        <v>20</v>
      </c>
      <c r="P51" s="84">
        <v>45713</v>
      </c>
      <c r="Q51" s="43">
        <v>6</v>
      </c>
      <c r="R51" s="41">
        <v>450</v>
      </c>
      <c r="S51" s="41">
        <v>392</v>
      </c>
      <c r="T51" s="126">
        <f t="shared" si="29"/>
        <v>87.1111111111111</v>
      </c>
    </row>
    <row r="52" spans="1:40" x14ac:dyDescent="0.25">
      <c r="A52" s="39">
        <v>21</v>
      </c>
      <c r="B52" s="84">
        <v>46101</v>
      </c>
      <c r="C52" s="43">
        <v>8</v>
      </c>
      <c r="D52" s="41">
        <v>640</v>
      </c>
      <c r="E52" s="42">
        <v>640</v>
      </c>
      <c r="F52" s="111">
        <f t="shared" si="27"/>
        <v>100</v>
      </c>
      <c r="H52" s="39">
        <v>21</v>
      </c>
      <c r="I52" s="84">
        <v>45722</v>
      </c>
      <c r="J52" s="43">
        <v>6</v>
      </c>
      <c r="K52" s="41">
        <v>450</v>
      </c>
      <c r="L52" s="42">
        <v>384</v>
      </c>
      <c r="M52" s="111">
        <f t="shared" si="28"/>
        <v>85.333333333333343</v>
      </c>
      <c r="O52" s="39">
        <v>21</v>
      </c>
      <c r="P52" s="85">
        <v>46119</v>
      </c>
      <c r="Q52" s="43">
        <v>4</v>
      </c>
      <c r="R52" s="41">
        <v>350</v>
      </c>
      <c r="S52" s="41">
        <v>407</v>
      </c>
      <c r="T52" s="99">
        <f t="shared" si="29"/>
        <v>116.28571428571428</v>
      </c>
    </row>
    <row r="53" spans="1:40" ht="15.75" thickBot="1" x14ac:dyDescent="0.3">
      <c r="A53" s="44">
        <v>22</v>
      </c>
      <c r="B53" s="85">
        <v>45728</v>
      </c>
      <c r="C53" s="48">
        <v>6</v>
      </c>
      <c r="D53" s="46">
        <v>640</v>
      </c>
      <c r="E53" s="47">
        <v>540</v>
      </c>
      <c r="F53" s="111">
        <f t="shared" si="27"/>
        <v>84.375</v>
      </c>
      <c r="H53" s="44">
        <v>22</v>
      </c>
      <c r="I53" s="85">
        <v>45726</v>
      </c>
      <c r="J53" s="48">
        <v>4</v>
      </c>
      <c r="K53" s="46">
        <v>450</v>
      </c>
      <c r="L53" s="47">
        <v>441</v>
      </c>
      <c r="M53" s="103">
        <f t="shared" si="28"/>
        <v>98</v>
      </c>
      <c r="O53" s="44">
        <v>22</v>
      </c>
      <c r="P53" s="85">
        <v>45727</v>
      </c>
      <c r="Q53" s="48">
        <v>0</v>
      </c>
      <c r="R53" s="46">
        <v>420</v>
      </c>
      <c r="S53" s="46">
        <v>248</v>
      </c>
      <c r="T53" s="99">
        <f t="shared" si="29"/>
        <v>59.047619047619051</v>
      </c>
    </row>
    <row r="54" spans="1:40" ht="15.75" thickBot="1" x14ac:dyDescent="0.3">
      <c r="A54" s="49"/>
      <c r="B54" s="82" t="s">
        <v>16</v>
      </c>
      <c r="C54" s="50">
        <f>SUM(C43:C53)</f>
        <v>59</v>
      </c>
      <c r="D54" s="50">
        <f t="shared" ref="D54" si="30">SUM(D43:D53)</f>
        <v>6450</v>
      </c>
      <c r="E54" s="53">
        <f t="shared" ref="E54" si="31">SUM(E43:E53)</f>
        <v>5611</v>
      </c>
      <c r="F54" s="8">
        <f>E54/D54*100</f>
        <v>86.992248062015506</v>
      </c>
      <c r="G54" s="32"/>
      <c r="H54" s="49"/>
      <c r="I54" s="82" t="s">
        <v>16</v>
      </c>
      <c r="J54" s="50">
        <f>SUM(J43:J53)</f>
        <v>43</v>
      </c>
      <c r="K54" s="50">
        <f t="shared" ref="K54" si="32">SUM(K43:K53)</f>
        <v>5300</v>
      </c>
      <c r="L54" s="53">
        <f t="shared" ref="L54" si="33">SUM(L43:L53)</f>
        <v>4441</v>
      </c>
      <c r="M54" s="104">
        <f>L54/K54*100</f>
        <v>83.79245283018868</v>
      </c>
      <c r="N54" s="32"/>
      <c r="O54" s="49"/>
      <c r="P54" s="82" t="s">
        <v>16</v>
      </c>
      <c r="Q54" s="50">
        <f>SUM(Q43:Q53)</f>
        <v>31</v>
      </c>
      <c r="R54" s="50">
        <f t="shared" ref="R54" si="34">SUM(R43:R53)</f>
        <v>4940</v>
      </c>
      <c r="S54" s="53">
        <f t="shared" ref="S54" si="35">SUM(S43:S53)</f>
        <v>3991</v>
      </c>
      <c r="T54" s="8">
        <f>S54/R54*100</f>
        <v>80.78947368421052</v>
      </c>
    </row>
    <row r="55" spans="1:40" ht="15.75" thickBot="1" x14ac:dyDescent="0.3">
      <c r="B55" s="81" t="s">
        <v>18</v>
      </c>
      <c r="E55" s="11"/>
      <c r="I55" s="82" t="s">
        <v>8</v>
      </c>
      <c r="J55" s="11"/>
      <c r="K55" s="11"/>
      <c r="L55" s="11"/>
      <c r="M55" s="11"/>
      <c r="P55" s="82" t="s">
        <v>7</v>
      </c>
      <c r="Q55" s="11"/>
      <c r="R55" s="11"/>
      <c r="S55" s="11"/>
      <c r="T55" s="11"/>
      <c r="AJ55" s="55"/>
      <c r="AK55" s="11"/>
      <c r="AL55" s="11"/>
      <c r="AM55" s="11"/>
      <c r="AN55" s="11"/>
    </row>
    <row r="56" spans="1:40" ht="15.75" thickBot="1" x14ac:dyDescent="0.3">
      <c r="A56" s="27" t="s">
        <v>11</v>
      </c>
      <c r="B56" s="82" t="s">
        <v>2</v>
      </c>
      <c r="C56" s="29" t="s">
        <v>12</v>
      </c>
      <c r="D56" s="30" t="s">
        <v>13</v>
      </c>
      <c r="E56" s="33" t="s">
        <v>14</v>
      </c>
      <c r="F56" s="56" t="s">
        <v>15</v>
      </c>
      <c r="G56" s="32"/>
      <c r="H56" s="27" t="s">
        <v>11</v>
      </c>
      <c r="I56" s="82" t="s">
        <v>2</v>
      </c>
      <c r="J56" s="29" t="s">
        <v>12</v>
      </c>
      <c r="K56" s="30" t="s">
        <v>13</v>
      </c>
      <c r="L56" s="31" t="s">
        <v>14</v>
      </c>
      <c r="M56" s="28" t="s">
        <v>15</v>
      </c>
      <c r="N56" s="32"/>
      <c r="O56" s="27" t="s">
        <v>11</v>
      </c>
      <c r="P56" s="82" t="s">
        <v>2</v>
      </c>
      <c r="Q56" s="29" t="s">
        <v>12</v>
      </c>
      <c r="R56" s="30" t="s">
        <v>13</v>
      </c>
      <c r="S56" s="31" t="s">
        <v>14</v>
      </c>
      <c r="T56" s="26" t="s">
        <v>15</v>
      </c>
    </row>
    <row r="57" spans="1:40" x14ac:dyDescent="0.25">
      <c r="A57" s="34">
        <v>1</v>
      </c>
      <c r="B57" s="83">
        <v>45903</v>
      </c>
      <c r="C57" s="35">
        <v>2</v>
      </c>
      <c r="D57" s="36">
        <v>510</v>
      </c>
      <c r="E57" s="37">
        <v>326</v>
      </c>
      <c r="F57" s="15">
        <f>E57/D57*100</f>
        <v>63.921568627450974</v>
      </c>
      <c r="H57" s="34">
        <v>1</v>
      </c>
      <c r="I57" s="83">
        <v>45902</v>
      </c>
      <c r="J57" s="38">
        <v>1</v>
      </c>
      <c r="K57" s="36">
        <v>500</v>
      </c>
      <c r="L57" s="37">
        <v>411</v>
      </c>
      <c r="M57" s="98">
        <f>L57/K57*100</f>
        <v>82.199999999999989</v>
      </c>
      <c r="O57" s="34">
        <v>1</v>
      </c>
      <c r="P57" s="83">
        <v>45903</v>
      </c>
      <c r="Q57" s="38">
        <v>3</v>
      </c>
      <c r="R57" s="36">
        <v>570</v>
      </c>
      <c r="S57" s="37">
        <v>495</v>
      </c>
      <c r="T57" s="98">
        <f>S57/R57*100</f>
        <v>86.842105263157904</v>
      </c>
    </row>
    <row r="58" spans="1:40" x14ac:dyDescent="0.25">
      <c r="A58" s="39">
        <v>2</v>
      </c>
      <c r="B58" s="84">
        <v>45911</v>
      </c>
      <c r="C58" s="40">
        <v>4</v>
      </c>
      <c r="D58" s="41">
        <v>520</v>
      </c>
      <c r="E58" s="42">
        <v>454</v>
      </c>
      <c r="F58" s="110">
        <f t="shared" ref="F58:F59" si="36">E58/D58*100</f>
        <v>87.307692307692307</v>
      </c>
      <c r="H58" s="39">
        <v>2</v>
      </c>
      <c r="I58" s="84">
        <v>45909</v>
      </c>
      <c r="J58" s="43">
        <v>6</v>
      </c>
      <c r="K58" s="41">
        <v>450</v>
      </c>
      <c r="L58" s="42">
        <v>356</v>
      </c>
      <c r="M58" s="107">
        <f>L58/K58*100</f>
        <v>79.111111111111114</v>
      </c>
      <c r="O58" s="39">
        <v>2</v>
      </c>
      <c r="P58" s="84">
        <v>45911</v>
      </c>
      <c r="Q58" s="43">
        <v>6</v>
      </c>
      <c r="R58" s="41">
        <v>600</v>
      </c>
      <c r="S58" s="42">
        <v>594</v>
      </c>
      <c r="T58" s="107">
        <f>S58/R58*100</f>
        <v>99</v>
      </c>
    </row>
    <row r="59" spans="1:40" x14ac:dyDescent="0.25">
      <c r="A59" s="39">
        <v>3</v>
      </c>
      <c r="B59" s="84">
        <v>45918</v>
      </c>
      <c r="C59" s="40">
        <v>4</v>
      </c>
      <c r="D59" s="41">
        <v>520</v>
      </c>
      <c r="E59" s="42">
        <v>369</v>
      </c>
      <c r="F59" s="107">
        <f t="shared" si="36"/>
        <v>70.961538461538467</v>
      </c>
      <c r="H59" s="39">
        <v>3</v>
      </c>
      <c r="I59" s="84">
        <v>45916</v>
      </c>
      <c r="J59" s="43">
        <v>2</v>
      </c>
      <c r="K59" s="41">
        <v>500</v>
      </c>
      <c r="L59" s="42">
        <v>300</v>
      </c>
      <c r="M59" s="107">
        <f t="shared" ref="M59:M64" si="37">L59/K59*100</f>
        <v>60</v>
      </c>
      <c r="O59" s="39">
        <v>3</v>
      </c>
      <c r="P59" s="84">
        <v>45916</v>
      </c>
      <c r="Q59" s="43">
        <v>6</v>
      </c>
      <c r="R59" s="41">
        <v>600</v>
      </c>
      <c r="S59" s="42">
        <v>532</v>
      </c>
      <c r="T59" s="107">
        <f t="shared" ref="T59:T63" si="38">S59/R59*100</f>
        <v>88.666666666666671</v>
      </c>
    </row>
    <row r="60" spans="1:40" x14ac:dyDescent="0.25">
      <c r="A60" s="39">
        <v>4</v>
      </c>
      <c r="B60" s="84">
        <v>45924</v>
      </c>
      <c r="C60" s="40">
        <v>2</v>
      </c>
      <c r="D60" s="41">
        <v>470</v>
      </c>
      <c r="E60" s="42">
        <v>361</v>
      </c>
      <c r="F60" s="16">
        <f t="shared" ref="F60:F64" si="39">E60/D60*100</f>
        <v>76.808510638297875</v>
      </c>
      <c r="H60" s="39">
        <v>4</v>
      </c>
      <c r="I60" s="84">
        <v>45923</v>
      </c>
      <c r="J60" s="43">
        <v>4</v>
      </c>
      <c r="K60" s="41">
        <v>500</v>
      </c>
      <c r="L60" s="42">
        <v>370</v>
      </c>
      <c r="M60" s="107">
        <f t="shared" si="37"/>
        <v>74</v>
      </c>
      <c r="O60" s="39">
        <v>4</v>
      </c>
      <c r="P60" s="84">
        <v>45925</v>
      </c>
      <c r="Q60" s="43">
        <v>6</v>
      </c>
      <c r="R60" s="41">
        <v>550</v>
      </c>
      <c r="S60" s="42">
        <v>523</v>
      </c>
      <c r="T60" s="107">
        <f t="shared" si="38"/>
        <v>95.090909090909093</v>
      </c>
    </row>
    <row r="61" spans="1:40" x14ac:dyDescent="0.25">
      <c r="A61" s="39">
        <v>5</v>
      </c>
      <c r="B61" s="84">
        <v>45931</v>
      </c>
      <c r="C61" s="40">
        <v>4</v>
      </c>
      <c r="D61" s="41">
        <v>520</v>
      </c>
      <c r="E61" s="42">
        <v>369</v>
      </c>
      <c r="F61" s="16">
        <f t="shared" si="39"/>
        <v>70.961538461538467</v>
      </c>
      <c r="H61" s="39">
        <v>5</v>
      </c>
      <c r="I61" s="84">
        <v>45930</v>
      </c>
      <c r="J61" s="43">
        <v>6</v>
      </c>
      <c r="K61" s="41">
        <v>500</v>
      </c>
      <c r="L61" s="42">
        <v>493</v>
      </c>
      <c r="M61" s="116">
        <f t="shared" si="37"/>
        <v>98.6</v>
      </c>
      <c r="O61" s="39">
        <v>5</v>
      </c>
      <c r="P61" s="84">
        <v>45920</v>
      </c>
      <c r="Q61" s="43">
        <v>6</v>
      </c>
      <c r="R61" s="41">
        <v>560</v>
      </c>
      <c r="S61" s="42">
        <v>492</v>
      </c>
      <c r="T61" s="107">
        <f t="shared" si="38"/>
        <v>87.857142857142861</v>
      </c>
    </row>
    <row r="62" spans="1:40" x14ac:dyDescent="0.25">
      <c r="A62" s="39">
        <v>6</v>
      </c>
      <c r="B62" s="84">
        <v>45938</v>
      </c>
      <c r="C62" s="40">
        <v>0</v>
      </c>
      <c r="D62" s="41">
        <v>470</v>
      </c>
      <c r="E62" s="42">
        <v>280</v>
      </c>
      <c r="F62" s="16">
        <f t="shared" si="39"/>
        <v>59.574468085106382</v>
      </c>
      <c r="H62" s="39">
        <v>6</v>
      </c>
      <c r="I62" s="84">
        <v>45939</v>
      </c>
      <c r="J62" s="43">
        <v>4</v>
      </c>
      <c r="K62" s="41">
        <v>500</v>
      </c>
      <c r="L62" s="42">
        <v>486</v>
      </c>
      <c r="M62" s="107">
        <f t="shared" si="37"/>
        <v>97.2</v>
      </c>
      <c r="O62" s="39">
        <v>6</v>
      </c>
      <c r="P62" s="84">
        <v>45939</v>
      </c>
      <c r="Q62" s="43">
        <v>4</v>
      </c>
      <c r="R62" s="41">
        <v>470</v>
      </c>
      <c r="S62" s="42">
        <v>380</v>
      </c>
      <c r="T62" s="115">
        <f t="shared" si="38"/>
        <v>80.851063829787222</v>
      </c>
    </row>
    <row r="63" spans="1:40" x14ac:dyDescent="0.25">
      <c r="A63" s="39">
        <v>7</v>
      </c>
      <c r="B63" s="84">
        <v>45944</v>
      </c>
      <c r="C63" s="40">
        <v>2</v>
      </c>
      <c r="D63" s="41">
        <v>470</v>
      </c>
      <c r="E63" s="42">
        <v>399</v>
      </c>
      <c r="F63" s="16">
        <f t="shared" si="39"/>
        <v>84.893617021276597</v>
      </c>
      <c r="G63" s="57">
        <f t="shared" ref="G63" si="40">F63/E63</f>
        <v>0.21276595744680851</v>
      </c>
      <c r="H63" s="39">
        <v>7</v>
      </c>
      <c r="I63" s="84">
        <v>45944</v>
      </c>
      <c r="J63" s="43">
        <v>6</v>
      </c>
      <c r="K63" s="41">
        <v>500</v>
      </c>
      <c r="L63" s="42">
        <v>414</v>
      </c>
      <c r="M63" s="107">
        <f t="shared" si="37"/>
        <v>82.8</v>
      </c>
      <c r="O63" s="39">
        <v>7</v>
      </c>
      <c r="P63" s="84">
        <v>45946</v>
      </c>
      <c r="Q63" s="43">
        <v>8</v>
      </c>
      <c r="R63" s="41">
        <v>620</v>
      </c>
      <c r="S63" s="42">
        <v>620</v>
      </c>
      <c r="T63" s="16">
        <f t="shared" si="38"/>
        <v>100</v>
      </c>
    </row>
    <row r="64" spans="1:40" x14ac:dyDescent="0.25">
      <c r="A64" s="39">
        <v>8</v>
      </c>
      <c r="B64" s="84">
        <v>45959</v>
      </c>
      <c r="C64" s="40">
        <v>4</v>
      </c>
      <c r="D64" s="41">
        <v>470</v>
      </c>
      <c r="E64" s="42">
        <v>341</v>
      </c>
      <c r="F64" s="107">
        <f t="shared" si="39"/>
        <v>72.553191489361694</v>
      </c>
      <c r="H64" s="39">
        <v>8</v>
      </c>
      <c r="I64" s="84">
        <v>45958</v>
      </c>
      <c r="J64" s="43">
        <v>6</v>
      </c>
      <c r="K64" s="41">
        <v>500</v>
      </c>
      <c r="L64" s="42">
        <v>436</v>
      </c>
      <c r="M64" s="107">
        <f t="shared" si="37"/>
        <v>87.2</v>
      </c>
      <c r="O64" s="39">
        <v>8</v>
      </c>
      <c r="P64" s="84">
        <v>45958</v>
      </c>
      <c r="Q64" s="43">
        <v>4</v>
      </c>
      <c r="R64" s="41">
        <v>600</v>
      </c>
      <c r="S64" s="42">
        <v>442</v>
      </c>
      <c r="T64" s="107">
        <f>S64/R64*100</f>
        <v>73.666666666666671</v>
      </c>
    </row>
    <row r="65" spans="1:20" x14ac:dyDescent="0.25">
      <c r="A65" s="39">
        <v>9</v>
      </c>
      <c r="B65" s="84">
        <v>45965</v>
      </c>
      <c r="C65" s="40">
        <v>6</v>
      </c>
      <c r="D65" s="41">
        <v>520</v>
      </c>
      <c r="E65" s="42">
        <v>472</v>
      </c>
      <c r="F65" s="16">
        <f t="shared" ref="F65:F67" si="41">E65/D65*100</f>
        <v>90.769230769230774</v>
      </c>
      <c r="H65" s="39">
        <v>9</v>
      </c>
      <c r="I65" s="84">
        <v>45965</v>
      </c>
      <c r="J65" s="43">
        <v>6</v>
      </c>
      <c r="K65" s="41">
        <v>500</v>
      </c>
      <c r="L65" s="42">
        <v>448</v>
      </c>
      <c r="M65" s="107">
        <f t="shared" ref="M65:M67" si="42">L65/K65*100</f>
        <v>89.600000000000009</v>
      </c>
      <c r="O65" s="39">
        <v>9</v>
      </c>
      <c r="P65" s="84">
        <v>45967</v>
      </c>
      <c r="Q65" s="43">
        <v>4</v>
      </c>
      <c r="R65" s="41">
        <v>550</v>
      </c>
      <c r="S65" s="42">
        <v>475</v>
      </c>
      <c r="T65" s="107">
        <f t="shared" ref="T65:T67" si="43">S65/R65*100</f>
        <v>86.36363636363636</v>
      </c>
    </row>
    <row r="66" spans="1:20" x14ac:dyDescent="0.25">
      <c r="A66" s="39">
        <v>10</v>
      </c>
      <c r="B66" s="84">
        <v>45973</v>
      </c>
      <c r="C66" s="40">
        <v>0</v>
      </c>
      <c r="D66" s="41">
        <v>470</v>
      </c>
      <c r="E66" s="42">
        <v>285</v>
      </c>
      <c r="F66" s="16">
        <f t="shared" si="41"/>
        <v>60.638297872340431</v>
      </c>
      <c r="H66" s="39">
        <v>10</v>
      </c>
      <c r="I66" s="84">
        <v>45974</v>
      </c>
      <c r="J66" s="43">
        <v>4</v>
      </c>
      <c r="K66" s="41">
        <v>500</v>
      </c>
      <c r="L66" s="42">
        <v>435</v>
      </c>
      <c r="M66" s="107">
        <f t="shared" si="42"/>
        <v>87</v>
      </c>
      <c r="O66" s="39">
        <v>10</v>
      </c>
      <c r="P66" s="84">
        <v>45973</v>
      </c>
      <c r="Q66" s="43">
        <v>8</v>
      </c>
      <c r="R66" s="41">
        <v>550</v>
      </c>
      <c r="S66" s="42">
        <v>550</v>
      </c>
      <c r="T66" s="113">
        <f t="shared" si="43"/>
        <v>100</v>
      </c>
    </row>
    <row r="67" spans="1:20" ht="15.75" thickBot="1" x14ac:dyDescent="0.3">
      <c r="A67" s="44">
        <v>11</v>
      </c>
      <c r="B67" s="85">
        <v>45979</v>
      </c>
      <c r="C67" s="45">
        <v>4</v>
      </c>
      <c r="D67" s="46">
        <v>470</v>
      </c>
      <c r="E67" s="47">
        <v>381</v>
      </c>
      <c r="F67" s="119">
        <f t="shared" si="41"/>
        <v>81.063829787234042</v>
      </c>
      <c r="H67" s="44">
        <v>11</v>
      </c>
      <c r="I67" s="85">
        <v>45979</v>
      </c>
      <c r="J67" s="48">
        <v>8</v>
      </c>
      <c r="K67" s="46">
        <v>500</v>
      </c>
      <c r="L67" s="47">
        <v>500</v>
      </c>
      <c r="M67" s="178">
        <f t="shared" si="42"/>
        <v>100</v>
      </c>
      <c r="O67" s="44">
        <v>11</v>
      </c>
      <c r="P67" s="85">
        <v>45981</v>
      </c>
      <c r="Q67" s="48">
        <v>7</v>
      </c>
      <c r="R67" s="46">
        <v>550</v>
      </c>
      <c r="S67" s="47">
        <v>550</v>
      </c>
      <c r="T67" s="17">
        <f t="shared" si="43"/>
        <v>100</v>
      </c>
    </row>
    <row r="68" spans="1:20" ht="15.75" thickBot="1" x14ac:dyDescent="0.3">
      <c r="A68" s="49"/>
      <c r="B68" s="82" t="s">
        <v>16</v>
      </c>
      <c r="C68" s="50">
        <f>SUM(C57:C67)</f>
        <v>32</v>
      </c>
      <c r="D68" s="51">
        <f t="shared" ref="D68" si="44">SUM(D57:D67)</f>
        <v>5410</v>
      </c>
      <c r="E68" s="54">
        <f t="shared" ref="E68" si="45">SUM(E57:E67)</f>
        <v>4037</v>
      </c>
      <c r="F68" s="105">
        <f>E68/D68*100</f>
        <v>74.621072088724588</v>
      </c>
      <c r="G68" s="32"/>
      <c r="H68" s="49"/>
      <c r="I68" s="82" t="s">
        <v>16</v>
      </c>
      <c r="J68" s="50">
        <f>SUM(J57:J67)</f>
        <v>53</v>
      </c>
      <c r="K68" s="50">
        <f t="shared" ref="K68" si="46">SUM(K57:K67)</f>
        <v>5450</v>
      </c>
      <c r="L68" s="53">
        <f t="shared" ref="L68" si="47">SUM(L57:L67)</f>
        <v>4649</v>
      </c>
      <c r="M68" s="8">
        <f>L68/K68*100</f>
        <v>85.302752293577981</v>
      </c>
      <c r="N68" s="32"/>
      <c r="O68" s="49"/>
      <c r="P68" s="82" t="s">
        <v>16</v>
      </c>
      <c r="Q68" s="50">
        <f>SUM(Q57:Q67)</f>
        <v>62</v>
      </c>
      <c r="R68" s="50">
        <f t="shared" ref="R68" si="48">SUM(R57:R67)</f>
        <v>6220</v>
      </c>
      <c r="S68" s="53">
        <f t="shared" ref="S68" si="49">SUM(S57:S67)</f>
        <v>5653</v>
      </c>
      <c r="T68" s="106">
        <f>S68/R68*100</f>
        <v>90.884244372990352</v>
      </c>
    </row>
    <row r="69" spans="1:20" ht="15.75" thickBot="1" x14ac:dyDescent="0.3">
      <c r="A69" s="27" t="s">
        <v>11</v>
      </c>
      <c r="B69" s="82" t="s">
        <v>3</v>
      </c>
      <c r="C69" s="29" t="s">
        <v>12</v>
      </c>
      <c r="D69" s="30" t="s">
        <v>13</v>
      </c>
      <c r="E69" s="33" t="s">
        <v>14</v>
      </c>
      <c r="F69" s="58" t="s">
        <v>15</v>
      </c>
      <c r="G69" s="32"/>
      <c r="H69" s="27" t="s">
        <v>11</v>
      </c>
      <c r="I69" s="81" t="s">
        <v>3</v>
      </c>
      <c r="J69" s="70" t="s">
        <v>12</v>
      </c>
      <c r="K69" s="71" t="s">
        <v>13</v>
      </c>
      <c r="L69" s="68" t="s">
        <v>14</v>
      </c>
      <c r="M69" s="26" t="s">
        <v>15</v>
      </c>
      <c r="N69" s="32"/>
      <c r="O69" s="27" t="s">
        <v>11</v>
      </c>
      <c r="P69" s="81" t="s">
        <v>3</v>
      </c>
      <c r="Q69" s="70" t="s">
        <v>12</v>
      </c>
      <c r="R69" s="71" t="s">
        <v>13</v>
      </c>
      <c r="S69" s="68" t="s">
        <v>14</v>
      </c>
      <c r="T69" s="26" t="s">
        <v>15</v>
      </c>
    </row>
    <row r="70" spans="1:20" x14ac:dyDescent="0.25">
      <c r="A70" s="34">
        <v>12</v>
      </c>
      <c r="B70" s="86">
        <v>45987</v>
      </c>
      <c r="C70" s="35">
        <v>4</v>
      </c>
      <c r="D70" s="36">
        <v>510</v>
      </c>
      <c r="E70" s="59">
        <v>372</v>
      </c>
      <c r="F70" s="91">
        <f>E70/D70*100</f>
        <v>72.941176470588232</v>
      </c>
      <c r="H70" s="92">
        <v>12</v>
      </c>
      <c r="I70" s="95">
        <v>45989</v>
      </c>
      <c r="J70" s="74">
        <v>2</v>
      </c>
      <c r="K70" s="74">
        <v>450</v>
      </c>
      <c r="L70" s="74">
        <v>288</v>
      </c>
      <c r="M70" s="100">
        <f>L70/K70*100</f>
        <v>64</v>
      </c>
      <c r="O70" s="92">
        <v>12</v>
      </c>
      <c r="P70" s="95">
        <v>45988</v>
      </c>
      <c r="Q70" s="74">
        <v>4</v>
      </c>
      <c r="R70" s="74">
        <v>550</v>
      </c>
      <c r="S70" s="74">
        <v>507</v>
      </c>
      <c r="T70" s="100">
        <f>S70/R70*100</f>
        <v>92.181818181818187</v>
      </c>
    </row>
    <row r="71" spans="1:20" x14ac:dyDescent="0.25">
      <c r="A71" s="39">
        <v>13</v>
      </c>
      <c r="B71" s="84">
        <v>45994</v>
      </c>
      <c r="C71" s="40">
        <v>2</v>
      </c>
      <c r="D71" s="41">
        <v>440</v>
      </c>
      <c r="E71" s="60">
        <v>405</v>
      </c>
      <c r="F71" s="124">
        <f t="shared" ref="F71:F76" si="50">E71/D71*100</f>
        <v>92.045454545454547</v>
      </c>
      <c r="H71" s="93">
        <v>13</v>
      </c>
      <c r="I71" s="96">
        <v>45993</v>
      </c>
      <c r="J71" s="41">
        <v>3</v>
      </c>
      <c r="K71" s="41">
        <v>500</v>
      </c>
      <c r="L71" s="41">
        <v>416</v>
      </c>
      <c r="M71" s="112">
        <f>L71/K71*100</f>
        <v>83.2</v>
      </c>
      <c r="O71" s="93">
        <v>13</v>
      </c>
      <c r="P71" s="96">
        <v>45995</v>
      </c>
      <c r="Q71" s="41">
        <v>5</v>
      </c>
      <c r="R71" s="41">
        <v>530</v>
      </c>
      <c r="S71" s="41">
        <v>457</v>
      </c>
      <c r="T71" s="112">
        <f>S71/R71*100</f>
        <v>86.226415094339629</v>
      </c>
    </row>
    <row r="72" spans="1:20" x14ac:dyDescent="0.25">
      <c r="A72" s="39">
        <v>14</v>
      </c>
      <c r="B72" s="84">
        <v>45664</v>
      </c>
      <c r="C72" s="40">
        <v>6</v>
      </c>
      <c r="D72" s="41">
        <v>470</v>
      </c>
      <c r="E72" s="60">
        <v>432</v>
      </c>
      <c r="F72" s="123">
        <f t="shared" si="50"/>
        <v>91.914893617021278</v>
      </c>
      <c r="H72" s="93">
        <v>14</v>
      </c>
      <c r="I72" s="96">
        <v>46121</v>
      </c>
      <c r="J72" s="41">
        <v>2</v>
      </c>
      <c r="K72" s="41">
        <v>450</v>
      </c>
      <c r="L72" s="41">
        <v>318</v>
      </c>
      <c r="M72" s="112">
        <f t="shared" ref="M72:M77" si="51">L72/K72*100</f>
        <v>70.666666666666671</v>
      </c>
      <c r="O72" s="93">
        <v>14</v>
      </c>
      <c r="P72" s="96">
        <v>46121</v>
      </c>
      <c r="Q72" s="41">
        <v>6</v>
      </c>
      <c r="R72" s="41">
        <v>630</v>
      </c>
      <c r="S72" s="41">
        <v>584</v>
      </c>
      <c r="T72" s="112">
        <f t="shared" ref="T72:T76" si="52">S72/R72*100</f>
        <v>92.698412698412696</v>
      </c>
    </row>
    <row r="73" spans="1:20" x14ac:dyDescent="0.25">
      <c r="A73" s="39">
        <v>15</v>
      </c>
      <c r="B73" s="84">
        <v>45670</v>
      </c>
      <c r="C73" s="40">
        <v>1</v>
      </c>
      <c r="D73" s="41">
        <v>450</v>
      </c>
      <c r="E73" s="60">
        <v>410</v>
      </c>
      <c r="F73" s="123">
        <f t="shared" si="50"/>
        <v>91.111111111111114</v>
      </c>
      <c r="H73" s="93">
        <v>15</v>
      </c>
      <c r="I73" s="96">
        <v>45670</v>
      </c>
      <c r="J73" s="41">
        <v>3</v>
      </c>
      <c r="K73" s="41">
        <v>510</v>
      </c>
      <c r="L73" s="41">
        <v>454</v>
      </c>
      <c r="M73" s="108">
        <f t="shared" si="51"/>
        <v>89.019607843137251</v>
      </c>
      <c r="O73" s="93">
        <v>15</v>
      </c>
      <c r="P73" s="96">
        <v>45708</v>
      </c>
      <c r="Q73" s="41">
        <v>2</v>
      </c>
      <c r="R73" s="41">
        <v>690</v>
      </c>
      <c r="S73" s="41">
        <v>571</v>
      </c>
      <c r="T73" s="112">
        <f t="shared" si="52"/>
        <v>82.753623188405797</v>
      </c>
    </row>
    <row r="74" spans="1:20" x14ac:dyDescent="0.25">
      <c r="A74" s="39">
        <v>16</v>
      </c>
      <c r="B74" s="87">
        <v>45678</v>
      </c>
      <c r="C74" s="40">
        <v>2</v>
      </c>
      <c r="D74" s="41">
        <v>470</v>
      </c>
      <c r="E74" s="60">
        <v>352</v>
      </c>
      <c r="F74" s="123">
        <f t="shared" si="50"/>
        <v>74.893617021276597</v>
      </c>
      <c r="H74" s="93">
        <v>16</v>
      </c>
      <c r="I74" s="96">
        <v>45678</v>
      </c>
      <c r="J74" s="41">
        <v>2</v>
      </c>
      <c r="K74" s="41">
        <v>510</v>
      </c>
      <c r="L74" s="41">
        <v>423</v>
      </c>
      <c r="M74" s="112">
        <f t="shared" si="51"/>
        <v>82.941176470588246</v>
      </c>
      <c r="O74" s="93">
        <v>16</v>
      </c>
      <c r="P74" s="96">
        <v>45679</v>
      </c>
      <c r="Q74" s="41">
        <v>6</v>
      </c>
      <c r="R74" s="41">
        <v>730</v>
      </c>
      <c r="S74" s="41">
        <v>680</v>
      </c>
      <c r="T74" s="112">
        <f t="shared" si="52"/>
        <v>93.150684931506845</v>
      </c>
    </row>
    <row r="75" spans="1:20" x14ac:dyDescent="0.25">
      <c r="A75" s="39">
        <v>17</v>
      </c>
      <c r="B75" s="84">
        <v>45686</v>
      </c>
      <c r="C75" s="40">
        <v>5</v>
      </c>
      <c r="D75" s="41">
        <v>550</v>
      </c>
      <c r="E75" s="60">
        <v>498</v>
      </c>
      <c r="F75" s="57">
        <f t="shared" si="50"/>
        <v>90.545454545454547</v>
      </c>
      <c r="H75" s="93">
        <v>17</v>
      </c>
      <c r="I75" s="96">
        <v>45684</v>
      </c>
      <c r="J75" s="41">
        <v>6</v>
      </c>
      <c r="K75" s="41">
        <v>500</v>
      </c>
      <c r="L75" s="41">
        <v>489</v>
      </c>
      <c r="M75" s="112">
        <f t="shared" si="51"/>
        <v>97.8</v>
      </c>
      <c r="O75" s="93">
        <v>17</v>
      </c>
      <c r="P75" s="96">
        <v>45687</v>
      </c>
      <c r="Q75" s="41">
        <v>6</v>
      </c>
      <c r="R75" s="41">
        <v>630</v>
      </c>
      <c r="S75" s="41">
        <v>597</v>
      </c>
      <c r="T75" s="128">
        <f t="shared" si="52"/>
        <v>94.761904761904759</v>
      </c>
    </row>
    <row r="76" spans="1:20" x14ac:dyDescent="0.25">
      <c r="A76" s="39">
        <v>18</v>
      </c>
      <c r="B76" s="84">
        <v>45692</v>
      </c>
      <c r="C76" s="40">
        <v>6</v>
      </c>
      <c r="D76" s="41">
        <v>550</v>
      </c>
      <c r="E76" s="60">
        <v>527</v>
      </c>
      <c r="F76" s="123">
        <f t="shared" si="50"/>
        <v>95.818181818181813</v>
      </c>
      <c r="H76" s="93">
        <v>18</v>
      </c>
      <c r="I76" s="96">
        <v>45692</v>
      </c>
      <c r="J76" s="41">
        <v>2</v>
      </c>
      <c r="K76" s="41">
        <v>500</v>
      </c>
      <c r="L76" s="41">
        <v>352</v>
      </c>
      <c r="M76" s="112">
        <f t="shared" si="51"/>
        <v>70.399999999999991</v>
      </c>
      <c r="O76" s="93">
        <v>18</v>
      </c>
      <c r="P76" s="96">
        <v>45691</v>
      </c>
      <c r="Q76" s="41">
        <v>4</v>
      </c>
      <c r="R76" s="41">
        <v>630</v>
      </c>
      <c r="S76" s="41">
        <v>466</v>
      </c>
      <c r="T76" s="112">
        <f t="shared" si="52"/>
        <v>73.968253968253975</v>
      </c>
    </row>
    <row r="77" spans="1:20" x14ac:dyDescent="0.25">
      <c r="A77" s="39">
        <v>19</v>
      </c>
      <c r="B77" s="84">
        <v>45701</v>
      </c>
      <c r="C77" s="40">
        <v>4</v>
      </c>
      <c r="D77" s="41">
        <v>550</v>
      </c>
      <c r="E77" s="60">
        <v>525</v>
      </c>
      <c r="F77" s="123">
        <f>E77/D77*100</f>
        <v>95.454545454545453</v>
      </c>
      <c r="H77" s="93">
        <v>19</v>
      </c>
      <c r="I77" s="96">
        <v>45698</v>
      </c>
      <c r="J77" s="41">
        <v>4</v>
      </c>
      <c r="K77" s="41">
        <v>500</v>
      </c>
      <c r="L77" s="41">
        <v>434</v>
      </c>
      <c r="M77" s="112">
        <f t="shared" si="51"/>
        <v>86.8</v>
      </c>
      <c r="O77" s="93">
        <v>19</v>
      </c>
      <c r="P77" s="96">
        <v>45700</v>
      </c>
      <c r="Q77" s="41">
        <v>6</v>
      </c>
      <c r="R77" s="41">
        <v>640</v>
      </c>
      <c r="S77" s="41">
        <v>548</v>
      </c>
      <c r="T77" s="112">
        <f>S77/R77*100</f>
        <v>85.625</v>
      </c>
    </row>
    <row r="78" spans="1:20" x14ac:dyDescent="0.25">
      <c r="A78" s="39">
        <v>20</v>
      </c>
      <c r="B78" s="84">
        <v>45713</v>
      </c>
      <c r="C78" s="40">
        <v>2</v>
      </c>
      <c r="D78" s="41">
        <v>540</v>
      </c>
      <c r="E78" s="60">
        <v>212</v>
      </c>
      <c r="F78" s="57">
        <f>E78/D78*100</f>
        <v>39.25925925925926</v>
      </c>
      <c r="H78" s="93">
        <v>20</v>
      </c>
      <c r="I78" s="96">
        <v>45713</v>
      </c>
      <c r="J78" s="41">
        <v>2</v>
      </c>
      <c r="K78" s="41">
        <v>500</v>
      </c>
      <c r="L78" s="41">
        <v>390</v>
      </c>
      <c r="M78" s="128">
        <f t="shared" ref="M78" si="53">L78/K78*100</f>
        <v>78</v>
      </c>
      <c r="O78" s="93">
        <v>20</v>
      </c>
      <c r="P78" s="96">
        <v>45714</v>
      </c>
      <c r="Q78" s="41">
        <v>4</v>
      </c>
      <c r="R78" s="41">
        <v>630</v>
      </c>
      <c r="S78" s="41">
        <v>525</v>
      </c>
      <c r="T78" s="128">
        <f t="shared" ref="T78:T80" si="54">S78/R78*100</f>
        <v>83.333333333333343</v>
      </c>
    </row>
    <row r="79" spans="1:20" x14ac:dyDescent="0.25">
      <c r="A79" s="39">
        <v>21</v>
      </c>
      <c r="B79" s="84">
        <v>45721</v>
      </c>
      <c r="C79" s="40">
        <v>4</v>
      </c>
      <c r="D79" s="41">
        <v>470</v>
      </c>
      <c r="E79" s="60">
        <v>425</v>
      </c>
      <c r="F79" s="123">
        <f t="shared" ref="F79:F80" si="55">E79/D79*100</f>
        <v>90.425531914893625</v>
      </c>
      <c r="H79" s="93">
        <v>21</v>
      </c>
      <c r="I79" s="96">
        <v>45719</v>
      </c>
      <c r="J79" s="41">
        <v>8</v>
      </c>
      <c r="K79" s="41">
        <v>510</v>
      </c>
      <c r="L79" s="41">
        <v>510</v>
      </c>
      <c r="M79" s="60">
        <f>L79/K79*100</f>
        <v>100</v>
      </c>
      <c r="O79" s="93">
        <v>21</v>
      </c>
      <c r="P79" s="96">
        <v>45721</v>
      </c>
      <c r="Q79" s="41">
        <v>4</v>
      </c>
      <c r="R79" s="41">
        <v>630</v>
      </c>
      <c r="S79" s="41">
        <v>533</v>
      </c>
      <c r="T79" s="112">
        <f t="shared" si="54"/>
        <v>84.603174603174608</v>
      </c>
    </row>
    <row r="80" spans="1:20" ht="15.75" thickBot="1" x14ac:dyDescent="0.3">
      <c r="A80" s="44">
        <v>22</v>
      </c>
      <c r="B80" s="88">
        <v>45727</v>
      </c>
      <c r="C80" s="45">
        <v>8</v>
      </c>
      <c r="D80" s="46">
        <v>450</v>
      </c>
      <c r="E80" s="61">
        <v>450</v>
      </c>
      <c r="F80" s="184">
        <f t="shared" si="55"/>
        <v>100</v>
      </c>
      <c r="H80" s="94">
        <v>22</v>
      </c>
      <c r="I80" s="97">
        <v>45726</v>
      </c>
      <c r="J80" s="77">
        <v>4</v>
      </c>
      <c r="K80" s="77">
        <v>420</v>
      </c>
      <c r="L80" s="77">
        <v>407</v>
      </c>
      <c r="M80" s="125">
        <f>L80/K80*100</f>
        <v>96.904761904761898</v>
      </c>
      <c r="O80" s="94">
        <v>22</v>
      </c>
      <c r="P80" s="97">
        <v>45726</v>
      </c>
      <c r="Q80" s="77">
        <v>2</v>
      </c>
      <c r="R80" s="77">
        <v>530</v>
      </c>
      <c r="S80" s="77">
        <v>363</v>
      </c>
      <c r="T80" s="125">
        <f t="shared" si="54"/>
        <v>68.490566037735846</v>
      </c>
    </row>
    <row r="81" spans="1:20" ht="15.75" thickBot="1" x14ac:dyDescent="0.3">
      <c r="A81" s="49"/>
      <c r="B81" s="82" t="s">
        <v>16</v>
      </c>
      <c r="C81" s="50">
        <f>SUM(C70:C80)</f>
        <v>44</v>
      </c>
      <c r="D81" s="51">
        <f t="shared" ref="D81" si="56">SUM(D70:D80)</f>
        <v>5450</v>
      </c>
      <c r="E81" s="52">
        <f t="shared" ref="E81" si="57">SUM(E70:E80)</f>
        <v>4608</v>
      </c>
      <c r="F81" s="8">
        <f>E81/D81*100</f>
        <v>84.550458715596335</v>
      </c>
      <c r="G81" s="32"/>
      <c r="H81" s="49"/>
      <c r="I81" s="89" t="s">
        <v>16</v>
      </c>
      <c r="J81" s="72">
        <f>SUM(J70:J80)</f>
        <v>38</v>
      </c>
      <c r="K81" s="72">
        <f t="shared" ref="K81" si="58">SUM(K70:K80)</f>
        <v>5350</v>
      </c>
      <c r="L81" s="69">
        <f t="shared" ref="L81" si="59">SUM(L70:L80)</f>
        <v>4481</v>
      </c>
      <c r="M81" s="122">
        <f>L81/K81*100</f>
        <v>83.757009345794401</v>
      </c>
      <c r="N81" s="32"/>
      <c r="O81" s="49"/>
      <c r="P81" s="89" t="s">
        <v>16</v>
      </c>
      <c r="Q81" s="72">
        <f>SUM(Q70:Q80)</f>
        <v>49</v>
      </c>
      <c r="R81" s="72">
        <f t="shared" ref="R81" si="60">SUM(R70:R80)</f>
        <v>6820</v>
      </c>
      <c r="S81" s="69">
        <f t="shared" ref="S81" si="61">SUM(S70:S80)</f>
        <v>5831</v>
      </c>
      <c r="T81" s="106">
        <f>S81/R81*100</f>
        <v>85.498533724340177</v>
      </c>
    </row>
    <row r="82" spans="1:20" ht="15.75" thickBot="1" x14ac:dyDescent="0.3">
      <c r="B82" s="82" t="s">
        <v>20</v>
      </c>
      <c r="E82" s="11"/>
      <c r="I82" s="82" t="s">
        <v>19</v>
      </c>
      <c r="J82" s="11"/>
      <c r="K82" s="11"/>
      <c r="L82" s="11"/>
      <c r="M82" s="11"/>
      <c r="P82" s="82" t="s">
        <v>40</v>
      </c>
      <c r="Q82" s="11"/>
      <c r="R82" s="11"/>
      <c r="S82" s="11"/>
      <c r="T82" s="11"/>
    </row>
    <row r="83" spans="1:20" ht="15.75" thickBot="1" x14ac:dyDescent="0.3">
      <c r="A83" s="27" t="s">
        <v>11</v>
      </c>
      <c r="B83" s="82" t="s">
        <v>2</v>
      </c>
      <c r="C83" s="70" t="s">
        <v>12</v>
      </c>
      <c r="D83" s="71" t="s">
        <v>13</v>
      </c>
      <c r="E83" s="71" t="s">
        <v>14</v>
      </c>
      <c r="F83" s="62" t="s">
        <v>15</v>
      </c>
      <c r="G83" s="32"/>
      <c r="H83" s="27" t="s">
        <v>11</v>
      </c>
      <c r="I83" s="81" t="s">
        <v>2</v>
      </c>
      <c r="J83" s="70" t="s">
        <v>12</v>
      </c>
      <c r="K83" s="71" t="s">
        <v>13</v>
      </c>
      <c r="L83" s="68" t="s">
        <v>14</v>
      </c>
      <c r="M83" s="26" t="s">
        <v>15</v>
      </c>
      <c r="O83" s="27" t="s">
        <v>11</v>
      </c>
      <c r="P83" s="82" t="s">
        <v>2</v>
      </c>
      <c r="Q83" s="70" t="s">
        <v>12</v>
      </c>
      <c r="R83" s="71" t="s">
        <v>13</v>
      </c>
      <c r="S83" s="71" t="s">
        <v>14</v>
      </c>
      <c r="T83" s="62" t="s">
        <v>15</v>
      </c>
    </row>
    <row r="84" spans="1:20" x14ac:dyDescent="0.25">
      <c r="A84" s="34">
        <v>1</v>
      </c>
      <c r="B84" s="168">
        <v>45903</v>
      </c>
      <c r="C84" s="73">
        <v>5</v>
      </c>
      <c r="D84" s="74">
        <v>550</v>
      </c>
      <c r="E84" s="74">
        <v>524</v>
      </c>
      <c r="F84" s="75">
        <f>E84/D84*100</f>
        <v>95.27272727272728</v>
      </c>
      <c r="H84" s="34">
        <v>1</v>
      </c>
      <c r="I84" s="86">
        <v>45951</v>
      </c>
      <c r="J84" s="73">
        <v>8</v>
      </c>
      <c r="K84" s="74">
        <v>570</v>
      </c>
      <c r="L84" s="75">
        <v>570</v>
      </c>
      <c r="M84" s="101">
        <f t="shared" ref="M84:M94" si="62">L84/K84*100</f>
        <v>100</v>
      </c>
      <c r="O84" s="34">
        <v>1</v>
      </c>
      <c r="P84" s="168">
        <v>45904</v>
      </c>
      <c r="Q84" s="73">
        <v>2</v>
      </c>
      <c r="R84" s="74">
        <v>510</v>
      </c>
      <c r="S84" s="74">
        <v>428</v>
      </c>
      <c r="T84" s="100">
        <f>S84/R84*100</f>
        <v>83.921568627450981</v>
      </c>
    </row>
    <row r="85" spans="1:20" x14ac:dyDescent="0.25">
      <c r="A85" s="39">
        <v>2</v>
      </c>
      <c r="B85" s="169">
        <v>45909</v>
      </c>
      <c r="C85" s="43">
        <v>8</v>
      </c>
      <c r="D85" s="41">
        <v>550</v>
      </c>
      <c r="E85" s="41">
        <v>550</v>
      </c>
      <c r="F85" s="108">
        <f>E85/D85*100</f>
        <v>100</v>
      </c>
      <c r="H85" s="39">
        <v>2</v>
      </c>
      <c r="I85" s="84">
        <v>45908</v>
      </c>
      <c r="J85" s="43">
        <v>4</v>
      </c>
      <c r="K85" s="41">
        <v>460</v>
      </c>
      <c r="L85" s="60">
        <v>443</v>
      </c>
      <c r="M85" s="107">
        <f t="shared" si="62"/>
        <v>96.304347826086953</v>
      </c>
      <c r="O85" s="39">
        <v>2</v>
      </c>
      <c r="P85" s="169">
        <v>45909</v>
      </c>
      <c r="Q85" s="43">
        <v>2</v>
      </c>
      <c r="R85" s="41">
        <v>490</v>
      </c>
      <c r="S85" s="41">
        <v>402</v>
      </c>
      <c r="T85" s="112">
        <f>S85/R85*100</f>
        <v>82.040816326530603</v>
      </c>
    </row>
    <row r="86" spans="1:20" x14ac:dyDescent="0.25">
      <c r="A86" s="39">
        <v>3</v>
      </c>
      <c r="B86" s="169">
        <v>45917</v>
      </c>
      <c r="C86" s="43">
        <v>2</v>
      </c>
      <c r="D86" s="41">
        <v>550</v>
      </c>
      <c r="E86" s="41">
        <v>427</v>
      </c>
      <c r="F86" s="112">
        <f>E86/D86*100</f>
        <v>77.63636363636364</v>
      </c>
      <c r="H86" s="39">
        <v>3</v>
      </c>
      <c r="I86" s="84">
        <v>46007</v>
      </c>
      <c r="J86" s="43">
        <v>4</v>
      </c>
      <c r="K86" s="41">
        <v>600</v>
      </c>
      <c r="L86" s="60">
        <v>514</v>
      </c>
      <c r="M86" s="107">
        <f t="shared" si="62"/>
        <v>85.666666666666671</v>
      </c>
      <c r="O86" s="39">
        <v>3</v>
      </c>
      <c r="P86" s="169">
        <v>45919</v>
      </c>
      <c r="Q86" s="43">
        <v>6</v>
      </c>
      <c r="R86" s="41">
        <v>440</v>
      </c>
      <c r="S86" s="41">
        <v>413</v>
      </c>
      <c r="T86" s="112">
        <f>S86/R86*100</f>
        <v>93.86363636363636</v>
      </c>
    </row>
    <row r="87" spans="1:20" x14ac:dyDescent="0.25">
      <c r="A87" s="39">
        <v>4</v>
      </c>
      <c r="B87" s="169">
        <v>45925</v>
      </c>
      <c r="C87" s="43">
        <v>4</v>
      </c>
      <c r="D87" s="41">
        <v>550</v>
      </c>
      <c r="E87" s="41">
        <v>515</v>
      </c>
      <c r="F87" s="108">
        <f t="shared" ref="F87:F95" si="63">E87/D87*100</f>
        <v>93.63636363636364</v>
      </c>
      <c r="H87" s="39">
        <v>4</v>
      </c>
      <c r="I87" s="84">
        <v>45924</v>
      </c>
      <c r="J87" s="43">
        <v>6</v>
      </c>
      <c r="K87" s="41">
        <v>570</v>
      </c>
      <c r="L87" s="60">
        <v>561</v>
      </c>
      <c r="M87" s="16">
        <f t="shared" si="62"/>
        <v>98.421052631578945</v>
      </c>
      <c r="O87" s="39">
        <v>4</v>
      </c>
      <c r="P87" s="169">
        <v>45923</v>
      </c>
      <c r="Q87" s="43">
        <v>6</v>
      </c>
      <c r="R87" s="41">
        <v>480</v>
      </c>
      <c r="S87" s="41">
        <v>435</v>
      </c>
      <c r="T87" s="112">
        <f t="shared" ref="T87:T95" si="64">S87/R87*100</f>
        <v>90.625</v>
      </c>
    </row>
    <row r="88" spans="1:20" x14ac:dyDescent="0.25">
      <c r="A88" s="39">
        <v>5</v>
      </c>
      <c r="B88" s="169">
        <v>45931</v>
      </c>
      <c r="C88" s="43">
        <v>4</v>
      </c>
      <c r="D88" s="41">
        <v>550</v>
      </c>
      <c r="E88" s="41">
        <v>457</v>
      </c>
      <c r="F88" s="108">
        <f t="shared" si="63"/>
        <v>83.090909090909093</v>
      </c>
      <c r="H88" s="39">
        <v>5</v>
      </c>
      <c r="I88" s="84">
        <v>45933</v>
      </c>
      <c r="J88" s="43">
        <v>2</v>
      </c>
      <c r="K88" s="41">
        <v>580</v>
      </c>
      <c r="L88" s="60">
        <v>426</v>
      </c>
      <c r="M88" s="116">
        <f t="shared" si="62"/>
        <v>73.448275862068968</v>
      </c>
      <c r="O88" s="39">
        <v>5</v>
      </c>
      <c r="P88" s="169">
        <v>45930</v>
      </c>
      <c r="Q88" s="43">
        <v>2</v>
      </c>
      <c r="R88" s="41">
        <v>560</v>
      </c>
      <c r="S88" s="41">
        <v>443</v>
      </c>
      <c r="T88" s="112">
        <f t="shared" si="64"/>
        <v>79.107142857142847</v>
      </c>
    </row>
    <row r="89" spans="1:20" x14ac:dyDescent="0.25">
      <c r="A89" s="39">
        <v>6</v>
      </c>
      <c r="B89" s="169">
        <v>45937</v>
      </c>
      <c r="C89" s="43">
        <v>4</v>
      </c>
      <c r="D89" s="41">
        <v>480</v>
      </c>
      <c r="E89" s="41">
        <v>437</v>
      </c>
      <c r="F89" s="108">
        <f t="shared" si="63"/>
        <v>91.041666666666671</v>
      </c>
      <c r="H89" s="39">
        <v>6</v>
      </c>
      <c r="I89" s="84">
        <v>45937</v>
      </c>
      <c r="J89" s="43">
        <v>4</v>
      </c>
      <c r="K89" s="41">
        <v>580</v>
      </c>
      <c r="L89" s="60">
        <v>538</v>
      </c>
      <c r="M89" s="110">
        <f t="shared" si="62"/>
        <v>92.758620689655174</v>
      </c>
      <c r="O89" s="39">
        <v>6</v>
      </c>
      <c r="P89" s="169">
        <v>45937</v>
      </c>
      <c r="Q89" s="43">
        <v>4</v>
      </c>
      <c r="R89" s="41">
        <v>580</v>
      </c>
      <c r="S89" s="41">
        <v>443</v>
      </c>
      <c r="T89" s="112">
        <f t="shared" si="64"/>
        <v>76.379310344827587</v>
      </c>
    </row>
    <row r="90" spans="1:20" x14ac:dyDescent="0.25">
      <c r="A90" s="39">
        <v>7</v>
      </c>
      <c r="B90" s="169">
        <v>45947</v>
      </c>
      <c r="C90" s="43">
        <v>6</v>
      </c>
      <c r="D90" s="41">
        <v>460</v>
      </c>
      <c r="E90" s="41">
        <v>439</v>
      </c>
      <c r="F90" s="108">
        <f t="shared" si="63"/>
        <v>95.434782608695656</v>
      </c>
      <c r="H90" s="39">
        <v>7</v>
      </c>
      <c r="I90" s="84">
        <v>45946</v>
      </c>
      <c r="J90" s="43">
        <v>4</v>
      </c>
      <c r="K90" s="41">
        <v>550</v>
      </c>
      <c r="L90" s="60">
        <v>467</v>
      </c>
      <c r="M90" s="16">
        <f t="shared" si="62"/>
        <v>84.909090909090907</v>
      </c>
      <c r="O90" s="39">
        <v>7</v>
      </c>
      <c r="P90" s="169">
        <v>45944</v>
      </c>
      <c r="Q90" s="43">
        <v>4</v>
      </c>
      <c r="R90" s="41">
        <v>490</v>
      </c>
      <c r="S90" s="41">
        <v>426</v>
      </c>
      <c r="T90" s="112">
        <f t="shared" si="64"/>
        <v>86.938775510204081</v>
      </c>
    </row>
    <row r="91" spans="1:20" x14ac:dyDescent="0.25">
      <c r="A91" s="39">
        <v>8</v>
      </c>
      <c r="B91" s="169">
        <v>45959</v>
      </c>
      <c r="C91" s="43">
        <v>6</v>
      </c>
      <c r="D91" s="41">
        <v>550</v>
      </c>
      <c r="E91" s="41">
        <v>502</v>
      </c>
      <c r="F91" s="108">
        <f t="shared" si="63"/>
        <v>91.272727272727266</v>
      </c>
      <c r="H91" s="39">
        <v>8</v>
      </c>
      <c r="I91" s="84">
        <v>45958</v>
      </c>
      <c r="J91" s="43">
        <v>2</v>
      </c>
      <c r="K91" s="41">
        <v>550</v>
      </c>
      <c r="L91" s="60">
        <v>473</v>
      </c>
      <c r="M91" s="107">
        <f t="shared" si="62"/>
        <v>86</v>
      </c>
      <c r="O91" s="39">
        <v>8</v>
      </c>
      <c r="P91" s="169">
        <v>45960</v>
      </c>
      <c r="Q91" s="43">
        <v>4</v>
      </c>
      <c r="R91" s="41">
        <v>490</v>
      </c>
      <c r="S91" s="41">
        <v>417</v>
      </c>
      <c r="T91" s="112">
        <f t="shared" si="64"/>
        <v>85.102040816326536</v>
      </c>
    </row>
    <row r="92" spans="1:20" x14ac:dyDescent="0.25">
      <c r="A92" s="39">
        <v>9</v>
      </c>
      <c r="B92" s="169">
        <v>45965</v>
      </c>
      <c r="C92" s="43">
        <v>2</v>
      </c>
      <c r="D92" s="41">
        <v>550</v>
      </c>
      <c r="E92" s="41">
        <v>423</v>
      </c>
      <c r="F92" s="112">
        <f t="shared" si="63"/>
        <v>76.909090909090907</v>
      </c>
      <c r="H92" s="39">
        <v>9</v>
      </c>
      <c r="I92" s="84">
        <v>46000</v>
      </c>
      <c r="J92" s="43">
        <v>4</v>
      </c>
      <c r="K92" s="41">
        <v>570</v>
      </c>
      <c r="L92" s="60">
        <v>504</v>
      </c>
      <c r="M92" s="16">
        <f t="shared" si="62"/>
        <v>88.421052631578945</v>
      </c>
      <c r="O92" s="39">
        <v>9</v>
      </c>
      <c r="P92" s="169">
        <v>45965</v>
      </c>
      <c r="Q92" s="43">
        <v>2</v>
      </c>
      <c r="R92" s="41">
        <v>550</v>
      </c>
      <c r="S92" s="41">
        <v>465</v>
      </c>
      <c r="T92" s="112">
        <f t="shared" si="64"/>
        <v>84.545454545454547</v>
      </c>
    </row>
    <row r="93" spans="1:20" x14ac:dyDescent="0.25">
      <c r="A93" s="39">
        <v>10</v>
      </c>
      <c r="B93" s="169">
        <v>45973</v>
      </c>
      <c r="C93" s="43">
        <v>4</v>
      </c>
      <c r="D93" s="41">
        <v>540</v>
      </c>
      <c r="E93" s="41">
        <v>537</v>
      </c>
      <c r="F93" s="108">
        <f t="shared" si="63"/>
        <v>99.444444444444443</v>
      </c>
      <c r="H93" s="39">
        <v>10</v>
      </c>
      <c r="I93" s="84">
        <v>45972</v>
      </c>
      <c r="J93" s="43">
        <v>4</v>
      </c>
      <c r="K93" s="41">
        <v>570</v>
      </c>
      <c r="L93" s="60">
        <v>435</v>
      </c>
      <c r="M93" s="16">
        <f t="shared" si="62"/>
        <v>76.31578947368422</v>
      </c>
      <c r="O93" s="39">
        <v>10</v>
      </c>
      <c r="P93" s="169">
        <v>45972</v>
      </c>
      <c r="Q93" s="43">
        <v>4</v>
      </c>
      <c r="R93" s="41">
        <v>550</v>
      </c>
      <c r="S93" s="41">
        <v>483</v>
      </c>
      <c r="T93" s="112">
        <f t="shared" si="64"/>
        <v>87.818181818181813</v>
      </c>
    </row>
    <row r="94" spans="1:20" ht="15.75" thickBot="1" x14ac:dyDescent="0.3">
      <c r="A94" s="44">
        <v>11</v>
      </c>
      <c r="B94" s="170">
        <v>45979</v>
      </c>
      <c r="C94" s="76">
        <v>2</v>
      </c>
      <c r="D94" s="77">
        <v>550</v>
      </c>
      <c r="E94" s="77">
        <v>338</v>
      </c>
      <c r="F94" s="120">
        <f t="shared" si="63"/>
        <v>61.454545454545453</v>
      </c>
      <c r="H94" s="44">
        <v>11</v>
      </c>
      <c r="I94" s="88">
        <v>45981</v>
      </c>
      <c r="J94" s="76">
        <v>1</v>
      </c>
      <c r="K94" s="77">
        <v>500</v>
      </c>
      <c r="L94" s="78">
        <v>298</v>
      </c>
      <c r="M94" s="119">
        <f t="shared" si="62"/>
        <v>59.599999999999994</v>
      </c>
      <c r="O94" s="44">
        <v>11</v>
      </c>
      <c r="P94" s="170">
        <v>45979</v>
      </c>
      <c r="Q94" s="76">
        <v>6</v>
      </c>
      <c r="R94" s="77">
        <v>550</v>
      </c>
      <c r="S94" s="77">
        <v>476</v>
      </c>
      <c r="T94" s="125">
        <f t="shared" si="64"/>
        <v>86.545454545454547</v>
      </c>
    </row>
    <row r="95" spans="1:20" ht="15.75" thickBot="1" x14ac:dyDescent="0.3">
      <c r="A95" s="49"/>
      <c r="B95" s="82" t="s">
        <v>16</v>
      </c>
      <c r="C95" s="72">
        <f>SUM(C84:C94)</f>
        <v>47</v>
      </c>
      <c r="D95" s="72">
        <f>SUM(D84:D94)</f>
        <v>5880</v>
      </c>
      <c r="E95" s="69">
        <f>SUM(E84:E94)</f>
        <v>5149</v>
      </c>
      <c r="F95" s="106">
        <f t="shared" si="63"/>
        <v>87.568027210884352</v>
      </c>
      <c r="G95" s="32"/>
      <c r="H95" s="49"/>
      <c r="I95" s="89" t="s">
        <v>16</v>
      </c>
      <c r="J95" s="72">
        <f>SUM(J84:J94)</f>
        <v>43</v>
      </c>
      <c r="K95" s="72">
        <f>SUM(K84:K94)</f>
        <v>6100</v>
      </c>
      <c r="L95" s="69">
        <f>SUM(L84:L94)</f>
        <v>5229</v>
      </c>
      <c r="M95" s="106">
        <f>L95/K95*100</f>
        <v>85.721311475409834</v>
      </c>
      <c r="O95" s="49"/>
      <c r="P95" s="82" t="s">
        <v>16</v>
      </c>
      <c r="Q95" s="72">
        <f>SUM(Q84:Q94)</f>
        <v>42</v>
      </c>
      <c r="R95" s="72">
        <f>SUM(R84:R94)</f>
        <v>5690</v>
      </c>
      <c r="S95" s="69">
        <f>SUM(S84:S94)</f>
        <v>4831</v>
      </c>
      <c r="T95" s="106">
        <f t="shared" si="64"/>
        <v>84.903339191564143</v>
      </c>
    </row>
    <row r="96" spans="1:20" ht="15.75" thickBot="1" x14ac:dyDescent="0.3">
      <c r="A96" s="27" t="s">
        <v>11</v>
      </c>
      <c r="B96" s="82" t="s">
        <v>3</v>
      </c>
      <c r="C96" s="29" t="s">
        <v>12</v>
      </c>
      <c r="D96" s="30" t="s">
        <v>13</v>
      </c>
      <c r="E96" s="30" t="s">
        <v>14</v>
      </c>
      <c r="F96" s="62" t="s">
        <v>15</v>
      </c>
      <c r="G96" s="32"/>
      <c r="H96" s="27" t="s">
        <v>11</v>
      </c>
      <c r="I96" s="81" t="s">
        <v>3</v>
      </c>
      <c r="J96" s="70" t="s">
        <v>12</v>
      </c>
      <c r="K96" s="71" t="s">
        <v>13</v>
      </c>
      <c r="L96" s="68" t="s">
        <v>14</v>
      </c>
      <c r="M96" s="26" t="s">
        <v>15</v>
      </c>
      <c r="O96" s="27" t="s">
        <v>11</v>
      </c>
      <c r="P96" s="82" t="s">
        <v>3</v>
      </c>
      <c r="Q96" s="29" t="s">
        <v>12</v>
      </c>
      <c r="R96" s="30" t="s">
        <v>13</v>
      </c>
      <c r="S96" s="30" t="s">
        <v>14</v>
      </c>
      <c r="T96" s="62" t="s">
        <v>15</v>
      </c>
    </row>
    <row r="97" spans="1:20" x14ac:dyDescent="0.25">
      <c r="A97" s="34">
        <v>12</v>
      </c>
      <c r="B97" s="83">
        <v>45988</v>
      </c>
      <c r="C97" s="38">
        <v>4</v>
      </c>
      <c r="D97" s="36">
        <v>550</v>
      </c>
      <c r="E97" s="37">
        <v>487</v>
      </c>
      <c r="F97" s="15">
        <f>E97/D97*100</f>
        <v>88.545454545454547</v>
      </c>
      <c r="H97" s="92">
        <v>12</v>
      </c>
      <c r="I97" s="171">
        <v>45986</v>
      </c>
      <c r="J97" s="73">
        <v>6</v>
      </c>
      <c r="K97" s="74">
        <v>570</v>
      </c>
      <c r="L97" s="75">
        <v>464</v>
      </c>
      <c r="M97" s="121">
        <f t="shared" ref="M97:M107" si="65">L97/K97*100</f>
        <v>81.403508771929822</v>
      </c>
      <c r="O97" s="34">
        <v>12</v>
      </c>
      <c r="P97" s="83">
        <v>45986</v>
      </c>
      <c r="Q97" s="38">
        <v>4</v>
      </c>
      <c r="R97" s="36">
        <v>550</v>
      </c>
      <c r="S97" s="37">
        <v>494</v>
      </c>
      <c r="T97" s="98">
        <f>S97/R97*100</f>
        <v>89.818181818181813</v>
      </c>
    </row>
    <row r="98" spans="1:20" x14ac:dyDescent="0.25">
      <c r="A98" s="39">
        <v>13</v>
      </c>
      <c r="B98" s="84">
        <v>45994</v>
      </c>
      <c r="C98" s="43">
        <v>6</v>
      </c>
      <c r="D98" s="41">
        <v>550</v>
      </c>
      <c r="E98" s="42">
        <v>431</v>
      </c>
      <c r="F98" s="107">
        <f>E98/D98*100</f>
        <v>78.363636363636374</v>
      </c>
      <c r="H98" s="93">
        <v>13</v>
      </c>
      <c r="I98" s="169">
        <v>45993</v>
      </c>
      <c r="J98" s="43">
        <v>4</v>
      </c>
      <c r="K98" s="41">
        <v>570</v>
      </c>
      <c r="L98" s="60">
        <v>420</v>
      </c>
      <c r="M98" s="123">
        <f t="shared" si="65"/>
        <v>73.68421052631578</v>
      </c>
      <c r="O98" s="39">
        <v>13</v>
      </c>
      <c r="P98" s="84">
        <v>45993</v>
      </c>
      <c r="Q98" s="43">
        <v>5</v>
      </c>
      <c r="R98" s="41">
        <v>550</v>
      </c>
      <c r="S98" s="42">
        <v>472</v>
      </c>
      <c r="T98" s="107">
        <f>S98/R98*100</f>
        <v>85.818181818181813</v>
      </c>
    </row>
    <row r="99" spans="1:20" x14ac:dyDescent="0.25">
      <c r="A99" s="39">
        <v>14</v>
      </c>
      <c r="B99" s="84">
        <v>45662</v>
      </c>
      <c r="C99" s="43">
        <v>6</v>
      </c>
      <c r="D99" s="41">
        <v>600</v>
      </c>
      <c r="E99" s="42">
        <v>501</v>
      </c>
      <c r="F99" s="107">
        <f>E99/D99*100</f>
        <v>83.5</v>
      </c>
      <c r="H99" s="93">
        <v>14</v>
      </c>
      <c r="I99" s="169">
        <v>45665</v>
      </c>
      <c r="J99" s="43">
        <v>7</v>
      </c>
      <c r="K99" s="41">
        <v>550</v>
      </c>
      <c r="L99" s="60">
        <v>550</v>
      </c>
      <c r="M99" s="123">
        <f t="shared" si="65"/>
        <v>100</v>
      </c>
      <c r="O99" s="39">
        <v>14</v>
      </c>
      <c r="P99" s="84">
        <v>45663</v>
      </c>
      <c r="Q99" s="43">
        <v>4</v>
      </c>
      <c r="R99" s="41">
        <v>560</v>
      </c>
      <c r="S99" s="42">
        <v>515</v>
      </c>
      <c r="T99" s="107">
        <f>S99/R99*100</f>
        <v>91.964285714285708</v>
      </c>
    </row>
    <row r="100" spans="1:20" x14ac:dyDescent="0.25">
      <c r="A100" s="39">
        <v>15</v>
      </c>
      <c r="B100" s="84">
        <v>45671</v>
      </c>
      <c r="C100" s="43">
        <v>4</v>
      </c>
      <c r="D100" s="41">
        <v>500</v>
      </c>
      <c r="E100" s="42">
        <v>447</v>
      </c>
      <c r="F100" s="107">
        <f t="shared" ref="F100:F107" si="66">E100/D100*100</f>
        <v>89.4</v>
      </c>
      <c r="H100" s="93">
        <v>15</v>
      </c>
      <c r="I100" s="169">
        <v>45670</v>
      </c>
      <c r="J100" s="43">
        <v>7</v>
      </c>
      <c r="K100" s="41">
        <v>540</v>
      </c>
      <c r="L100" s="60">
        <v>540</v>
      </c>
      <c r="M100" s="123">
        <f t="shared" si="65"/>
        <v>100</v>
      </c>
      <c r="O100" s="39">
        <v>15</v>
      </c>
      <c r="P100" s="84">
        <v>45673</v>
      </c>
      <c r="Q100" s="43">
        <v>3</v>
      </c>
      <c r="R100" s="41">
        <v>520</v>
      </c>
      <c r="S100" s="42">
        <v>428</v>
      </c>
      <c r="T100" s="116">
        <f t="shared" ref="T100:T107" si="67">S100/R100*100</f>
        <v>82.307692307692307</v>
      </c>
    </row>
    <row r="101" spans="1:20" x14ac:dyDescent="0.25">
      <c r="A101" s="39">
        <v>16</v>
      </c>
      <c r="B101" s="84">
        <v>45678</v>
      </c>
      <c r="C101" s="43">
        <v>6</v>
      </c>
      <c r="D101" s="41">
        <v>600</v>
      </c>
      <c r="E101" s="42">
        <v>583</v>
      </c>
      <c r="F101" s="16">
        <f t="shared" si="66"/>
        <v>97.166666666666671</v>
      </c>
      <c r="H101" s="93">
        <v>16</v>
      </c>
      <c r="I101" s="169">
        <v>45677</v>
      </c>
      <c r="J101" s="43">
        <v>5</v>
      </c>
      <c r="K101" s="41">
        <v>550</v>
      </c>
      <c r="L101" s="60">
        <v>465</v>
      </c>
      <c r="M101" s="123">
        <f t="shared" si="65"/>
        <v>84.545454545454547</v>
      </c>
      <c r="O101" s="39">
        <v>16</v>
      </c>
      <c r="P101" s="84">
        <v>45679</v>
      </c>
      <c r="Q101" s="43">
        <v>2</v>
      </c>
      <c r="R101" s="41">
        <v>500</v>
      </c>
      <c r="S101" s="42">
        <v>352</v>
      </c>
      <c r="T101" s="107">
        <f t="shared" si="67"/>
        <v>70.399999999999991</v>
      </c>
    </row>
    <row r="102" spans="1:20" x14ac:dyDescent="0.25">
      <c r="A102" s="39">
        <v>17</v>
      </c>
      <c r="B102" s="84">
        <v>45685</v>
      </c>
      <c r="C102" s="43">
        <v>5</v>
      </c>
      <c r="D102" s="41">
        <v>570</v>
      </c>
      <c r="E102" s="42">
        <v>558</v>
      </c>
      <c r="F102" s="39">
        <f t="shared" si="66"/>
        <v>97.894736842105274</v>
      </c>
      <c r="H102" s="93">
        <v>17</v>
      </c>
      <c r="I102" s="169">
        <v>45685</v>
      </c>
      <c r="J102" s="43">
        <v>3</v>
      </c>
      <c r="K102" s="41">
        <v>550</v>
      </c>
      <c r="L102" s="60">
        <v>514</v>
      </c>
      <c r="M102" s="57">
        <f t="shared" si="65"/>
        <v>93.454545454545453</v>
      </c>
      <c r="O102" s="39">
        <v>17</v>
      </c>
      <c r="P102" s="84">
        <v>45684</v>
      </c>
      <c r="Q102" s="43">
        <v>6</v>
      </c>
      <c r="R102" s="41">
        <v>560</v>
      </c>
      <c r="S102" s="42">
        <v>551</v>
      </c>
      <c r="T102" s="116">
        <f t="shared" si="67"/>
        <v>98.392857142857139</v>
      </c>
    </row>
    <row r="103" spans="1:20" x14ac:dyDescent="0.25">
      <c r="A103" s="39">
        <v>18</v>
      </c>
      <c r="B103" s="84">
        <v>45692</v>
      </c>
      <c r="C103" s="43">
        <v>4</v>
      </c>
      <c r="D103" s="41">
        <v>600</v>
      </c>
      <c r="E103" s="42">
        <v>530</v>
      </c>
      <c r="F103" s="16">
        <f t="shared" si="66"/>
        <v>88.333333333333329</v>
      </c>
      <c r="H103" s="93">
        <v>18</v>
      </c>
      <c r="I103" s="169">
        <v>45691</v>
      </c>
      <c r="J103" s="43">
        <v>6</v>
      </c>
      <c r="K103" s="41">
        <v>540</v>
      </c>
      <c r="L103" s="60">
        <v>530</v>
      </c>
      <c r="M103" s="123">
        <f t="shared" si="65"/>
        <v>98.148148148148152</v>
      </c>
      <c r="O103" s="39">
        <v>18</v>
      </c>
      <c r="P103" s="84">
        <v>45692</v>
      </c>
      <c r="Q103" s="43">
        <v>2</v>
      </c>
      <c r="R103" s="41">
        <v>500</v>
      </c>
      <c r="S103" s="42">
        <v>346</v>
      </c>
      <c r="T103" s="107">
        <f t="shared" si="67"/>
        <v>69.199999999999989</v>
      </c>
    </row>
    <row r="104" spans="1:20" x14ac:dyDescent="0.25">
      <c r="A104" s="39">
        <v>19</v>
      </c>
      <c r="B104" s="84">
        <v>45700</v>
      </c>
      <c r="C104" s="43">
        <v>6</v>
      </c>
      <c r="D104" s="41">
        <v>600</v>
      </c>
      <c r="E104" s="42">
        <v>599</v>
      </c>
      <c r="F104" s="16">
        <f t="shared" si="66"/>
        <v>99.833333333333329</v>
      </c>
      <c r="H104" s="93">
        <v>19</v>
      </c>
      <c r="I104" s="169">
        <v>45698</v>
      </c>
      <c r="J104" s="43">
        <v>4</v>
      </c>
      <c r="K104" s="41">
        <v>550</v>
      </c>
      <c r="L104" s="60">
        <v>488</v>
      </c>
      <c r="M104" s="123">
        <f t="shared" si="65"/>
        <v>88.727272727272734</v>
      </c>
      <c r="O104" s="39">
        <v>19</v>
      </c>
      <c r="P104" s="84">
        <v>45698</v>
      </c>
      <c r="Q104" s="43">
        <v>5</v>
      </c>
      <c r="R104" s="41">
        <v>560</v>
      </c>
      <c r="S104" s="42">
        <v>532</v>
      </c>
      <c r="T104" s="107">
        <f t="shared" si="67"/>
        <v>95</v>
      </c>
    </row>
    <row r="105" spans="1:20" x14ac:dyDescent="0.25">
      <c r="A105" s="39">
        <v>20</v>
      </c>
      <c r="B105" s="84">
        <v>45713</v>
      </c>
      <c r="C105" s="43">
        <v>6</v>
      </c>
      <c r="D105" s="41">
        <v>500</v>
      </c>
      <c r="E105" s="42">
        <v>440</v>
      </c>
      <c r="F105" s="116">
        <f t="shared" si="66"/>
        <v>88</v>
      </c>
      <c r="H105" s="93">
        <v>20</v>
      </c>
      <c r="I105" s="169">
        <v>45712</v>
      </c>
      <c r="J105" s="43">
        <v>2</v>
      </c>
      <c r="K105" s="41">
        <v>550</v>
      </c>
      <c r="L105" s="60">
        <v>401</v>
      </c>
      <c r="M105" s="57">
        <f t="shared" si="65"/>
        <v>72.909090909090907</v>
      </c>
      <c r="O105" s="39">
        <v>20</v>
      </c>
      <c r="P105" s="84">
        <v>45713</v>
      </c>
      <c r="Q105" s="43">
        <v>6</v>
      </c>
      <c r="R105" s="41">
        <v>400</v>
      </c>
      <c r="S105" s="42">
        <v>382</v>
      </c>
      <c r="T105" s="107">
        <f t="shared" si="67"/>
        <v>95.5</v>
      </c>
    </row>
    <row r="106" spans="1:20" x14ac:dyDescent="0.25">
      <c r="A106" s="39">
        <v>21</v>
      </c>
      <c r="B106" s="84">
        <v>46101</v>
      </c>
      <c r="C106" s="43">
        <v>0</v>
      </c>
      <c r="D106" s="41">
        <v>600</v>
      </c>
      <c r="E106" s="63">
        <v>526</v>
      </c>
      <c r="F106" s="16">
        <f t="shared" si="66"/>
        <v>87.666666666666671</v>
      </c>
      <c r="H106" s="93">
        <v>21</v>
      </c>
      <c r="I106" s="169">
        <v>45719</v>
      </c>
      <c r="J106" s="43">
        <v>4</v>
      </c>
      <c r="K106" s="41">
        <v>480</v>
      </c>
      <c r="L106" s="60">
        <v>454</v>
      </c>
      <c r="M106" s="123">
        <f t="shared" si="65"/>
        <v>94.583333333333329</v>
      </c>
      <c r="O106" s="39">
        <v>21</v>
      </c>
      <c r="P106" s="84">
        <v>45719</v>
      </c>
      <c r="Q106" s="43">
        <v>4</v>
      </c>
      <c r="R106" s="41">
        <v>560</v>
      </c>
      <c r="S106" s="63">
        <v>493</v>
      </c>
      <c r="T106" s="107">
        <f t="shared" si="67"/>
        <v>88.035714285714278</v>
      </c>
    </row>
    <row r="107" spans="1:20" ht="15.75" thickBot="1" x14ac:dyDescent="0.3">
      <c r="A107" s="44">
        <v>22</v>
      </c>
      <c r="B107" s="85">
        <v>45727</v>
      </c>
      <c r="C107" s="48">
        <v>5</v>
      </c>
      <c r="D107" s="46">
        <v>500</v>
      </c>
      <c r="E107" s="47">
        <v>452</v>
      </c>
      <c r="F107" s="107">
        <f t="shared" si="66"/>
        <v>90.4</v>
      </c>
      <c r="H107" s="94">
        <v>22</v>
      </c>
      <c r="I107" s="172">
        <v>45726</v>
      </c>
      <c r="J107" s="76">
        <v>6</v>
      </c>
      <c r="K107" s="77">
        <v>480</v>
      </c>
      <c r="L107" s="78">
        <v>437</v>
      </c>
      <c r="M107" s="129">
        <f t="shared" si="65"/>
        <v>91.041666666666671</v>
      </c>
      <c r="O107" s="44">
        <v>22</v>
      </c>
      <c r="P107" s="85">
        <v>45727</v>
      </c>
      <c r="Q107" s="48">
        <v>3</v>
      </c>
      <c r="R107" s="46">
        <v>500</v>
      </c>
      <c r="S107" s="47">
        <v>457</v>
      </c>
      <c r="T107" s="130">
        <f t="shared" si="67"/>
        <v>91.4</v>
      </c>
    </row>
    <row r="108" spans="1:20" ht="15.75" thickBot="1" x14ac:dyDescent="0.3">
      <c r="A108" s="49"/>
      <c r="B108" s="82" t="s">
        <v>16</v>
      </c>
      <c r="C108" s="64">
        <f>SUM(C97:C107)</f>
        <v>52</v>
      </c>
      <c r="D108" s="50">
        <f t="shared" ref="D108" si="68">SUM(D97:D107)</f>
        <v>6170</v>
      </c>
      <c r="E108" s="53">
        <f>SUM(E97:E107)</f>
        <v>5554</v>
      </c>
      <c r="F108" s="8">
        <f>E108/D108*100</f>
        <v>90.016207455429495</v>
      </c>
      <c r="G108" s="32"/>
      <c r="H108" s="49"/>
      <c r="I108" s="89" t="s">
        <v>16</v>
      </c>
      <c r="J108" s="72">
        <f>SUM(J97:J107)</f>
        <v>54</v>
      </c>
      <c r="K108" s="72">
        <f t="shared" ref="K108" si="69">SUM(K97:K107)</f>
        <v>5930</v>
      </c>
      <c r="L108" s="69">
        <f t="shared" ref="L108" si="70">SUM(L97:L107)</f>
        <v>5263</v>
      </c>
      <c r="M108" s="106">
        <f>L108/K108*100</f>
        <v>88.752107925801013</v>
      </c>
      <c r="N108" s="32"/>
      <c r="O108" s="49"/>
      <c r="P108" s="82" t="s">
        <v>16</v>
      </c>
      <c r="Q108" s="50">
        <f>SUM(Q97:Q107)</f>
        <v>44</v>
      </c>
      <c r="R108" s="50">
        <f t="shared" ref="R108" si="71">SUM(R97:R107)</f>
        <v>5760</v>
      </c>
      <c r="S108" s="53">
        <f>SUM(S97:S107)</f>
        <v>5022</v>
      </c>
      <c r="T108" s="8">
        <f>S108/R108*100</f>
        <v>87.1875</v>
      </c>
    </row>
  </sheetData>
  <pageMargins left="0" right="0.11811023622047245" top="0.55118110236220474" bottom="1.3385826771653544" header="0.31496062992125984" footer="0.31496062992125984"/>
  <pageSetup paperSize="9" orientation="landscape" horizontalDpi="4294967293" verticalDpi="0" r:id="rId1"/>
  <rowBreaks count="3" manualBreakCount="3">
    <brk id="27" max="16383" man="1"/>
    <brk id="54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totaal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2025-11-22T13:17:23Z</cp:lastPrinted>
  <dcterms:created xsi:type="dcterms:W3CDTF">2019-10-16T22:15:51Z</dcterms:created>
  <dcterms:modified xsi:type="dcterms:W3CDTF">2026-04-22T08:08:56Z</dcterms:modified>
</cp:coreProperties>
</file>