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fredk\Documents\Fred\Berkel &amp; Slinge\seizoen 2025-2026\periodestanden\"/>
    </mc:Choice>
  </mc:AlternateContent>
  <xr:revisionPtr revIDLastSave="0" documentId="13_ncr:1_{5AB2ABEB-B1B5-4215-98AE-997A7402C8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nd  " sheetId="1" r:id="rId1"/>
    <sheet name="stand per periode uitgewerk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1" l="1"/>
  <c r="M22" i="1"/>
  <c r="AB7" i="1"/>
  <c r="AB9" i="1"/>
  <c r="AB4" i="1"/>
  <c r="AB8" i="1"/>
  <c r="AB11" i="1"/>
  <c r="AB6" i="1"/>
  <c r="AB10" i="1"/>
  <c r="AB12" i="1"/>
  <c r="AB5" i="1"/>
  <c r="M19" i="1"/>
  <c r="M20" i="1"/>
  <c r="M24" i="1"/>
  <c r="M23" i="1"/>
  <c r="M16" i="1"/>
  <c r="M17" i="1"/>
  <c r="M18" i="1"/>
  <c r="M21" i="1"/>
  <c r="M12" i="1"/>
  <c r="M9" i="1"/>
  <c r="M4" i="1"/>
  <c r="M11" i="1"/>
  <c r="M5" i="1"/>
  <c r="M6" i="1"/>
  <c r="M7" i="1"/>
  <c r="M8" i="1"/>
  <c r="M10" i="1"/>
  <c r="S102" i="2"/>
  <c r="R102" i="2"/>
  <c r="Q102" i="2"/>
  <c r="T101" i="2"/>
  <c r="T100" i="2"/>
  <c r="T99" i="2"/>
  <c r="T98" i="2"/>
  <c r="T97" i="2"/>
  <c r="T96" i="2"/>
  <c r="T95" i="2"/>
  <c r="T94" i="2"/>
  <c r="T93" i="2"/>
  <c r="S91" i="2"/>
  <c r="R91" i="2"/>
  <c r="Q91" i="2"/>
  <c r="T90" i="2"/>
  <c r="T89" i="2"/>
  <c r="T88" i="2"/>
  <c r="T87" i="2"/>
  <c r="T86" i="2"/>
  <c r="T85" i="2"/>
  <c r="T84" i="2"/>
  <c r="T83" i="2"/>
  <c r="T82" i="2"/>
  <c r="S80" i="2"/>
  <c r="R80" i="2"/>
  <c r="Q80" i="2"/>
  <c r="T79" i="2"/>
  <c r="T78" i="2"/>
  <c r="T77" i="2"/>
  <c r="T76" i="2"/>
  <c r="T75" i="2"/>
  <c r="T74" i="2"/>
  <c r="T73" i="2"/>
  <c r="T72" i="2"/>
  <c r="T71" i="2"/>
  <c r="L102" i="2"/>
  <c r="K102" i="2"/>
  <c r="J102" i="2"/>
  <c r="M101" i="2"/>
  <c r="M100" i="2"/>
  <c r="M99" i="2"/>
  <c r="M98" i="2"/>
  <c r="M97" i="2"/>
  <c r="M96" i="2"/>
  <c r="M95" i="2"/>
  <c r="M94" i="2"/>
  <c r="M93" i="2"/>
  <c r="L91" i="2"/>
  <c r="K91" i="2"/>
  <c r="J91" i="2"/>
  <c r="M90" i="2"/>
  <c r="M89" i="2"/>
  <c r="M88" i="2"/>
  <c r="M87" i="2"/>
  <c r="M86" i="2"/>
  <c r="M85" i="2"/>
  <c r="M84" i="2"/>
  <c r="M83" i="2"/>
  <c r="M82" i="2"/>
  <c r="L80" i="2"/>
  <c r="K80" i="2"/>
  <c r="J80" i="2"/>
  <c r="M79" i="2"/>
  <c r="M78" i="2"/>
  <c r="M77" i="2"/>
  <c r="M76" i="2"/>
  <c r="M75" i="2"/>
  <c r="M74" i="2"/>
  <c r="M73" i="2"/>
  <c r="M72" i="2"/>
  <c r="M71" i="2"/>
  <c r="E102" i="2"/>
  <c r="D102" i="2"/>
  <c r="C102" i="2"/>
  <c r="F101" i="2"/>
  <c r="F100" i="2"/>
  <c r="F99" i="2"/>
  <c r="F98" i="2"/>
  <c r="F97" i="2"/>
  <c r="F96" i="2"/>
  <c r="F95" i="2"/>
  <c r="F94" i="2"/>
  <c r="F93" i="2"/>
  <c r="E91" i="2"/>
  <c r="D91" i="2"/>
  <c r="C91" i="2"/>
  <c r="F90" i="2"/>
  <c r="F89" i="2"/>
  <c r="F88" i="2"/>
  <c r="F87" i="2"/>
  <c r="F86" i="2"/>
  <c r="F85" i="2"/>
  <c r="F84" i="2"/>
  <c r="F83" i="2"/>
  <c r="F82" i="2"/>
  <c r="E80" i="2"/>
  <c r="D80" i="2"/>
  <c r="C80" i="2"/>
  <c r="F79" i="2"/>
  <c r="F78" i="2"/>
  <c r="F77" i="2"/>
  <c r="F76" i="2"/>
  <c r="F75" i="2"/>
  <c r="F74" i="2"/>
  <c r="F73" i="2"/>
  <c r="F72" i="2"/>
  <c r="F71" i="2"/>
  <c r="S68" i="2"/>
  <c r="R68" i="2"/>
  <c r="Q68" i="2"/>
  <c r="T67" i="2"/>
  <c r="T66" i="2"/>
  <c r="T65" i="2"/>
  <c r="T64" i="2"/>
  <c r="T63" i="2"/>
  <c r="T62" i="2"/>
  <c r="T61" i="2"/>
  <c r="T60" i="2"/>
  <c r="T59" i="2"/>
  <c r="S57" i="2"/>
  <c r="R57" i="2"/>
  <c r="Q57" i="2"/>
  <c r="T56" i="2"/>
  <c r="T55" i="2"/>
  <c r="T54" i="2"/>
  <c r="T53" i="2"/>
  <c r="T52" i="2"/>
  <c r="T51" i="2"/>
  <c r="T50" i="2"/>
  <c r="T49" i="2"/>
  <c r="T48" i="2"/>
  <c r="S46" i="2"/>
  <c r="R46" i="2"/>
  <c r="Q46" i="2"/>
  <c r="T45" i="2"/>
  <c r="T44" i="2"/>
  <c r="T43" i="2"/>
  <c r="T42" i="2"/>
  <c r="T41" i="2"/>
  <c r="T40" i="2"/>
  <c r="T39" i="2"/>
  <c r="T38" i="2"/>
  <c r="T37" i="2"/>
  <c r="L68" i="2"/>
  <c r="K68" i="2"/>
  <c r="J68" i="2"/>
  <c r="M67" i="2"/>
  <c r="M66" i="2"/>
  <c r="M65" i="2"/>
  <c r="M64" i="2"/>
  <c r="M63" i="2"/>
  <c r="M62" i="2"/>
  <c r="M61" i="2"/>
  <c r="M60" i="2"/>
  <c r="M59" i="2"/>
  <c r="L57" i="2"/>
  <c r="K57" i="2"/>
  <c r="J57" i="2"/>
  <c r="M56" i="2"/>
  <c r="M55" i="2"/>
  <c r="M54" i="2"/>
  <c r="M53" i="2"/>
  <c r="M52" i="2"/>
  <c r="M51" i="2"/>
  <c r="M50" i="2"/>
  <c r="M49" i="2"/>
  <c r="M48" i="2"/>
  <c r="L46" i="2"/>
  <c r="K46" i="2"/>
  <c r="J46" i="2"/>
  <c r="M45" i="2"/>
  <c r="M44" i="2"/>
  <c r="M43" i="2"/>
  <c r="M42" i="2"/>
  <c r="M41" i="2"/>
  <c r="M40" i="2"/>
  <c r="M39" i="2"/>
  <c r="M38" i="2"/>
  <c r="M37" i="2"/>
  <c r="E68" i="2"/>
  <c r="D68" i="2"/>
  <c r="C68" i="2"/>
  <c r="F67" i="2"/>
  <c r="F66" i="2"/>
  <c r="F65" i="2"/>
  <c r="F64" i="2"/>
  <c r="F63" i="2"/>
  <c r="F62" i="2"/>
  <c r="F61" i="2"/>
  <c r="F60" i="2"/>
  <c r="F59" i="2"/>
  <c r="E57" i="2"/>
  <c r="D57" i="2"/>
  <c r="C57" i="2"/>
  <c r="F56" i="2"/>
  <c r="F55" i="2"/>
  <c r="F54" i="2"/>
  <c r="F53" i="2"/>
  <c r="F52" i="2"/>
  <c r="F51" i="2"/>
  <c r="F50" i="2"/>
  <c r="F49" i="2"/>
  <c r="F48" i="2"/>
  <c r="E46" i="2"/>
  <c r="D46" i="2"/>
  <c r="C46" i="2"/>
  <c r="F45" i="2"/>
  <c r="F44" i="2"/>
  <c r="F43" i="2"/>
  <c r="F42" i="2"/>
  <c r="F41" i="2"/>
  <c r="F40" i="2"/>
  <c r="F39" i="2"/>
  <c r="F38" i="2"/>
  <c r="F37" i="2"/>
  <c r="T33" i="2"/>
  <c r="T32" i="2"/>
  <c r="T31" i="2"/>
  <c r="T30" i="2"/>
  <c r="T29" i="2"/>
  <c r="T28" i="2"/>
  <c r="T27" i="2"/>
  <c r="T26" i="2"/>
  <c r="T25" i="2"/>
  <c r="S23" i="2"/>
  <c r="R23" i="2"/>
  <c r="Q23" i="2"/>
  <c r="T22" i="2"/>
  <c r="T21" i="2"/>
  <c r="T20" i="2"/>
  <c r="T19" i="2"/>
  <c r="T18" i="2"/>
  <c r="T17" i="2"/>
  <c r="T16" i="2"/>
  <c r="T15" i="2"/>
  <c r="T14" i="2"/>
  <c r="S12" i="2"/>
  <c r="R12" i="2"/>
  <c r="Q12" i="2"/>
  <c r="T11" i="2"/>
  <c r="T10" i="2"/>
  <c r="T9" i="2"/>
  <c r="T8" i="2"/>
  <c r="T7" i="2"/>
  <c r="T6" i="2"/>
  <c r="T5" i="2"/>
  <c r="T4" i="2"/>
  <c r="T3" i="2"/>
  <c r="M33" i="2"/>
  <c r="M32" i="2"/>
  <c r="M31" i="2"/>
  <c r="M30" i="2"/>
  <c r="M29" i="2"/>
  <c r="M28" i="2"/>
  <c r="M27" i="2"/>
  <c r="M26" i="2"/>
  <c r="M25" i="2"/>
  <c r="L23" i="2"/>
  <c r="K23" i="2"/>
  <c r="J23" i="2"/>
  <c r="M22" i="2"/>
  <c r="M21" i="2"/>
  <c r="M20" i="2"/>
  <c r="M19" i="2"/>
  <c r="M18" i="2"/>
  <c r="M17" i="2"/>
  <c r="M16" i="2"/>
  <c r="M15" i="2"/>
  <c r="M14" i="2"/>
  <c r="L12" i="2"/>
  <c r="K12" i="2"/>
  <c r="J12" i="2"/>
  <c r="M11" i="2"/>
  <c r="M10" i="2"/>
  <c r="M9" i="2"/>
  <c r="M8" i="2"/>
  <c r="M7" i="2"/>
  <c r="M6" i="2"/>
  <c r="M5" i="2"/>
  <c r="M4" i="2"/>
  <c r="M3" i="2"/>
  <c r="J34" i="2"/>
  <c r="K34" i="2"/>
  <c r="L34" i="2"/>
  <c r="F31" i="2"/>
  <c r="F32" i="2"/>
  <c r="F19" i="2"/>
  <c r="F20" i="2"/>
  <c r="F9" i="2"/>
  <c r="F10" i="2"/>
  <c r="T102" i="2" l="1"/>
  <c r="L20" i="1" s="1"/>
  <c r="T68" i="2"/>
  <c r="F102" i="2"/>
  <c r="F68" i="2"/>
  <c r="M68" i="2"/>
  <c r="M102" i="2"/>
  <c r="M91" i="2"/>
  <c r="T57" i="2"/>
  <c r="M57" i="2"/>
  <c r="F57" i="2"/>
  <c r="F91" i="2"/>
  <c r="T91" i="2"/>
  <c r="T46" i="2"/>
  <c r="F80" i="2"/>
  <c r="F46" i="2"/>
  <c r="M46" i="2"/>
  <c r="L8" i="1" s="1"/>
  <c r="T80" i="2"/>
  <c r="L7" i="1" s="1"/>
  <c r="M80" i="2"/>
  <c r="T23" i="2"/>
  <c r="M23" i="2"/>
  <c r="M12" i="2"/>
  <c r="T12" i="2"/>
  <c r="M34" i="2"/>
  <c r="F11" i="2"/>
  <c r="F4" i="2"/>
  <c r="S34" i="2"/>
  <c r="R34" i="2"/>
  <c r="Q34" i="2"/>
  <c r="E34" i="2"/>
  <c r="D34" i="2"/>
  <c r="C34" i="2"/>
  <c r="F33" i="2"/>
  <c r="F30" i="2"/>
  <c r="F29" i="2"/>
  <c r="F28" i="2"/>
  <c r="F27" i="2"/>
  <c r="F26" i="2"/>
  <c r="F25" i="2"/>
  <c r="F15" i="2"/>
  <c r="F16" i="2"/>
  <c r="F17" i="2"/>
  <c r="F18" i="2"/>
  <c r="F21" i="2"/>
  <c r="F22" i="2"/>
  <c r="F14" i="2"/>
  <c r="F8" i="2"/>
  <c r="F7" i="2"/>
  <c r="F6" i="2"/>
  <c r="F5" i="2"/>
  <c r="F3" i="2"/>
  <c r="E23" i="2"/>
  <c r="D23" i="2"/>
  <c r="C23" i="2"/>
  <c r="E12" i="2"/>
  <c r="D12" i="2"/>
  <c r="C12" i="2"/>
  <c r="L18" i="1" l="1"/>
  <c r="T34" i="2"/>
  <c r="L22" i="1" s="1"/>
  <c r="AA11" i="1"/>
  <c r="L23" i="1"/>
  <c r="L21" i="1"/>
  <c r="L17" i="1"/>
  <c r="F12" i="2"/>
  <c r="L12" i="1" s="1"/>
  <c r="L24" i="1"/>
  <c r="L19" i="1"/>
  <c r="AA6" i="1"/>
  <c r="AA7" i="1"/>
  <c r="AA5" i="1"/>
  <c r="AA8" i="1"/>
  <c r="AA4" i="1"/>
  <c r="AA12" i="1"/>
  <c r="F23" i="2"/>
  <c r="AA10" i="1" s="1"/>
  <c r="L4" i="1"/>
  <c r="L6" i="1"/>
  <c r="L5" i="1"/>
  <c r="L10" i="1"/>
  <c r="L11" i="1"/>
  <c r="L9" i="1"/>
  <c r="F34" i="2"/>
  <c r="L16" i="1" s="1"/>
</calcChain>
</file>

<file path=xl/sharedStrings.xml><?xml version="1.0" encoding="utf-8"?>
<sst xmlns="http://schemas.openxmlformats.org/spreadsheetml/2006/main" count="362" uniqueCount="54">
  <si>
    <t>Per-2</t>
  </si>
  <si>
    <t>Per-1</t>
  </si>
  <si>
    <t>Stuupke 1</t>
  </si>
  <si>
    <t>Stuupke 3</t>
  </si>
  <si>
    <t>Stuupke 2</t>
  </si>
  <si>
    <t>Stuupke 4</t>
  </si>
  <si>
    <t>1e periode</t>
  </si>
  <si>
    <t>2e periode</t>
  </si>
  <si>
    <t>B1-klasse</t>
  </si>
  <si>
    <t>Periode stand</t>
  </si>
  <si>
    <t xml:space="preserve">              1e periode</t>
  </si>
  <si>
    <t xml:space="preserve">               2e periode</t>
  </si>
  <si>
    <t>3e periode</t>
  </si>
  <si>
    <t>Per-3</t>
  </si>
  <si>
    <t xml:space="preserve">              3e periode</t>
  </si>
  <si>
    <t>6</t>
  </si>
  <si>
    <t>2</t>
  </si>
  <si>
    <t>4</t>
  </si>
  <si>
    <r>
      <t xml:space="preserve">Bij gelijk aantal punten in een periode, bepaalt het behaalde % caramboles, de plaats in de </t>
    </r>
    <r>
      <rPr>
        <b/>
        <sz val="11"/>
        <color theme="1"/>
        <rFont val="Calibri"/>
        <family val="2"/>
        <scheme val="minor"/>
      </rPr>
      <t>betreffende periode.</t>
    </r>
  </si>
  <si>
    <t xml:space="preserve">Indien een team (niet de kampioen)  2 of meer perioden wint,  plaatst het als 2e geëindigde team ( niet de kampioen), in de 2e gewonnen periode </t>
  </si>
  <si>
    <t>pnt</t>
  </si>
  <si>
    <t>tcar</t>
  </si>
  <si>
    <t>gcar</t>
  </si>
  <si>
    <t>% car</t>
  </si>
  <si>
    <t>ronde</t>
  </si>
  <si>
    <t>totaal</t>
  </si>
  <si>
    <r>
      <t xml:space="preserve">Indien de kampioen een periode heeft gewonnen dan wordt het als 2e geëindigde team in diezelfde periode, </t>
    </r>
    <r>
      <rPr>
        <b/>
        <sz val="11"/>
        <color theme="1"/>
        <rFont val="Calibri"/>
        <family val="2"/>
        <scheme val="minor"/>
      </rPr>
      <t>de periodewinnaar.</t>
    </r>
  </si>
  <si>
    <t>3</t>
  </si>
  <si>
    <t>5</t>
  </si>
  <si>
    <t>1</t>
  </si>
  <si>
    <t>districtskampioen</t>
  </si>
  <si>
    <t>7</t>
  </si>
  <si>
    <t>8</t>
  </si>
  <si>
    <t>Heeft dat team al een periode gewonnen dan komt het als 3e geëindigde team in aanmerking etc.</t>
  </si>
  <si>
    <t>Driehoek 4</t>
  </si>
  <si>
    <t>Driehoek 5</t>
  </si>
  <si>
    <t xml:space="preserve"> (2e tabblad is de uitgewerkte stand per periode )</t>
  </si>
  <si>
    <t>Peppel 1</t>
  </si>
  <si>
    <t xml:space="preserve">Driesprong 1 </t>
  </si>
  <si>
    <t>Driesprong 1</t>
  </si>
  <si>
    <t>Ronde 1 t/m 9</t>
  </si>
  <si>
    <t>Ronde 10 t/m 18</t>
  </si>
  <si>
    <t>Ronde 19 t/m 27</t>
  </si>
  <si>
    <t>9</t>
  </si>
  <si>
    <t>Bousema 5</t>
  </si>
  <si>
    <t>De 3 periodewinnaars spelen op 2 mei voor 1 plaats in de gewestelijke tussenronde.</t>
  </si>
  <si>
    <t xml:space="preserve">van dat team, zich voor de wedstrijden op 2 mei. (etc.)                                                                                  </t>
  </si>
  <si>
    <t xml:space="preserve"> </t>
  </si>
  <si>
    <t>11-12</t>
  </si>
  <si>
    <t>19-2</t>
  </si>
  <si>
    <t>10-4</t>
  </si>
  <si>
    <t>20-2</t>
  </si>
  <si>
    <t>0</t>
  </si>
  <si>
    <t>12-12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</si>
</sst>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5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0" fontId="0" fillId="0" borderId="19" xfId="0" applyBorder="1"/>
    <xf numFmtId="0" fontId="6" fillId="0" borderId="48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2" fontId="0" fillId="0" borderId="61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2" fontId="0" fillId="0" borderId="35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36" xfId="0" applyNumberForma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2" fontId="0" fillId="0" borderId="49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3" xfId="0" applyBorder="1"/>
    <xf numFmtId="0" fontId="0" fillId="0" borderId="5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55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2" fontId="0" fillId="0" borderId="46" xfId="0" applyNumberFormat="1" applyBorder="1" applyAlignment="1">
      <alignment horizontal="center"/>
    </xf>
    <xf numFmtId="0" fontId="6" fillId="0" borderId="27" xfId="0" applyFont="1" applyBorder="1"/>
    <xf numFmtId="0" fontId="6" fillId="0" borderId="2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3" xfId="0" applyBorder="1"/>
    <xf numFmtId="0" fontId="6" fillId="0" borderId="33" xfId="0" applyFont="1" applyBorder="1" applyAlignment="1">
      <alignment horizontal="center"/>
    </xf>
    <xf numFmtId="0" fontId="0" fillId="0" borderId="46" xfId="0" applyBorder="1" applyAlignment="1">
      <alignment horizontal="center"/>
    </xf>
    <xf numFmtId="0" fontId="6" fillId="0" borderId="24" xfId="0" applyFont="1" applyBorder="1"/>
    <xf numFmtId="1" fontId="0" fillId="0" borderId="36" xfId="0" applyNumberFormat="1" applyBorder="1" applyAlignment="1">
      <alignment horizontal="center"/>
    </xf>
    <xf numFmtId="2" fontId="0" fillId="0" borderId="37" xfId="0" applyNumberFormat="1" applyBorder="1" applyAlignment="1">
      <alignment horizontal="center"/>
    </xf>
    <xf numFmtId="0" fontId="0" fillId="0" borderId="22" xfId="0" applyBorder="1"/>
    <xf numFmtId="0" fontId="1" fillId="0" borderId="24" xfId="0" applyFont="1" applyBorder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/>
    </xf>
    <xf numFmtId="0" fontId="1" fillId="0" borderId="5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0" xfId="0" applyBorder="1"/>
    <xf numFmtId="0" fontId="1" fillId="0" borderId="27" xfId="0" applyFont="1" applyBorder="1"/>
    <xf numFmtId="0" fontId="1" fillId="0" borderId="26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66" xfId="0" applyFont="1" applyBorder="1"/>
    <xf numFmtId="0" fontId="1" fillId="0" borderId="1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24" xfId="0" applyFont="1" applyBorder="1"/>
    <xf numFmtId="0" fontId="1" fillId="0" borderId="0" xfId="0" applyFont="1"/>
    <xf numFmtId="0" fontId="8" fillId="0" borderId="3" xfId="0" applyFont="1" applyBorder="1"/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8" fillId="0" borderId="27" xfId="0" applyFont="1" applyBorder="1"/>
    <xf numFmtId="0" fontId="10" fillId="0" borderId="0" xfId="0" applyFont="1"/>
    <xf numFmtId="0" fontId="0" fillId="0" borderId="0" xfId="0" applyAlignment="1">
      <alignment horizontal="left"/>
    </xf>
    <xf numFmtId="0" fontId="5" fillId="0" borderId="14" xfId="0" applyFont="1" applyBorder="1"/>
    <xf numFmtId="0" fontId="5" fillId="0" borderId="38" xfId="0" applyFont="1" applyBorder="1" applyAlignment="1">
      <alignment horizontal="center"/>
    </xf>
    <xf numFmtId="0" fontId="5" fillId="0" borderId="63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1" fillId="0" borderId="41" xfId="0" applyFont="1" applyBorder="1"/>
    <xf numFmtId="0" fontId="1" fillId="0" borderId="39" xfId="0" applyFont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6" fillId="0" borderId="24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16" fontId="0" fillId="0" borderId="58" xfId="0" applyNumberFormat="1" applyBorder="1" applyAlignment="1">
      <alignment horizontal="left"/>
    </xf>
    <xf numFmtId="16" fontId="0" fillId="0" borderId="12" xfId="0" applyNumberFormat="1" applyBorder="1" applyAlignment="1">
      <alignment horizontal="left"/>
    </xf>
    <xf numFmtId="16" fontId="0" fillId="0" borderId="50" xfId="0" applyNumberFormat="1" applyBorder="1" applyAlignment="1">
      <alignment horizontal="left"/>
    </xf>
    <xf numFmtId="16" fontId="0" fillId="0" borderId="15" xfId="0" applyNumberFormat="1" applyBorder="1" applyAlignment="1">
      <alignment horizontal="left"/>
    </xf>
    <xf numFmtId="0" fontId="6" fillId="0" borderId="27" xfId="0" applyFont="1" applyBorder="1" applyAlignment="1">
      <alignment horizontal="left"/>
    </xf>
    <xf numFmtId="16" fontId="0" fillId="0" borderId="8" xfId="0" applyNumberForma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1" fillId="0" borderId="33" xfId="0" applyFont="1" applyBorder="1" applyAlignment="1">
      <alignment horizontal="center" vertical="top"/>
    </xf>
    <xf numFmtId="16" fontId="0" fillId="3" borderId="12" xfId="0" applyNumberFormat="1" applyFill="1" applyBorder="1" applyAlignment="1">
      <alignment horizontal="left"/>
    </xf>
    <xf numFmtId="16" fontId="0" fillId="2" borderId="12" xfId="0" applyNumberFormat="1" applyFill="1" applyBorder="1" applyAlignment="1">
      <alignment horizontal="left"/>
    </xf>
    <xf numFmtId="1" fontId="0" fillId="2" borderId="36" xfId="0" applyNumberFormat="1" applyFill="1" applyBorder="1" applyAlignment="1">
      <alignment horizontal="center"/>
    </xf>
    <xf numFmtId="2" fontId="0" fillId="2" borderId="36" xfId="0" applyNumberFormat="1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9" xfId="0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24" xfId="0" applyBorder="1"/>
    <xf numFmtId="0" fontId="1" fillId="0" borderId="18" xfId="0" applyFont="1" applyBorder="1"/>
    <xf numFmtId="0" fontId="1" fillId="0" borderId="40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8" xfId="0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2" fontId="11" fillId="0" borderId="12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2" fontId="11" fillId="0" borderId="50" xfId="0" applyNumberFormat="1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1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52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43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65" xfId="0" applyNumberFormat="1" applyFont="1" applyBorder="1" applyAlignment="1">
      <alignment horizontal="center"/>
    </xf>
    <xf numFmtId="0" fontId="1" fillId="0" borderId="63" xfId="0" applyFont="1" applyBorder="1"/>
    <xf numFmtId="49" fontId="2" fillId="0" borderId="9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67" xfId="0" applyNumberFormat="1" applyFont="1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1" fillId="0" borderId="18" xfId="0" quotePrefix="1" applyFont="1" applyBorder="1" applyAlignment="1">
      <alignment horizontal="left"/>
    </xf>
    <xf numFmtId="0" fontId="1" fillId="0" borderId="28" xfId="0" applyFont="1" applyBorder="1"/>
    <xf numFmtId="0" fontId="1" fillId="0" borderId="29" xfId="0" applyFont="1" applyBorder="1"/>
    <xf numFmtId="49" fontId="2" fillId="0" borderId="0" xfId="0" applyNumberFormat="1" applyFont="1" applyAlignment="1">
      <alignment horizontal="center"/>
    </xf>
    <xf numFmtId="0" fontId="1" fillId="0" borderId="56" xfId="0" applyFont="1" applyBorder="1"/>
    <xf numFmtId="0" fontId="1" fillId="0" borderId="30" xfId="0" quotePrefix="1" applyFont="1" applyBorder="1"/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6" fontId="0" fillId="0" borderId="0" xfId="0" applyNumberFormat="1"/>
    <xf numFmtId="0" fontId="1" fillId="0" borderId="8" xfId="0" applyFont="1" applyBorder="1" applyAlignment="1">
      <alignment horizontal="center"/>
    </xf>
    <xf numFmtId="49" fontId="2" fillId="3" borderId="17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16" fontId="0" fillId="3" borderId="50" xfId="0" applyNumberFormat="1" applyFill="1" applyBorder="1" applyAlignment="1">
      <alignment horizontal="left"/>
    </xf>
    <xf numFmtId="49" fontId="2" fillId="3" borderId="11" xfId="0" applyNumberFormat="1" applyFont="1" applyFill="1" applyBorder="1" applyAlignment="1">
      <alignment horizontal="center"/>
    </xf>
    <xf numFmtId="49" fontId="2" fillId="3" borderId="14" xfId="0" applyNumberFormat="1" applyFont="1" applyFill="1" applyBorder="1" applyAlignment="1">
      <alignment horizontal="center"/>
    </xf>
    <xf numFmtId="16" fontId="0" fillId="4" borderId="50" xfId="0" applyNumberFormat="1" applyFill="1" applyBorder="1" applyAlignment="1">
      <alignment horizontal="left"/>
    </xf>
    <xf numFmtId="16" fontId="0" fillId="2" borderId="15" xfId="0" applyNumberFormat="1" applyFill="1" applyBorder="1" applyAlignment="1">
      <alignment horizontal="left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2" fontId="0" fillId="2" borderId="49" xfId="0" applyNumberFormat="1" applyFill="1" applyBorder="1" applyAlignment="1">
      <alignment horizontal="center"/>
    </xf>
    <xf numFmtId="49" fontId="2" fillId="2" borderId="14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52" xfId="0" applyNumberFormat="1" applyFont="1" applyFill="1" applyBorder="1" applyAlignment="1">
      <alignment horizontal="center"/>
    </xf>
    <xf numFmtId="16" fontId="0" fillId="5" borderId="12" xfId="0" applyNumberForma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52" xfId="0" applyNumberFormat="1" applyFont="1" applyFill="1" applyBorder="1" applyAlignment="1">
      <alignment horizontal="center"/>
    </xf>
    <xf numFmtId="49" fontId="4" fillId="5" borderId="3" xfId="0" applyNumberFormat="1" applyFon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2" fontId="0" fillId="2" borderId="37" xfId="0" applyNumberFormat="1" applyFill="1" applyBorder="1" applyAlignment="1">
      <alignment horizontal="center"/>
    </xf>
    <xf numFmtId="16" fontId="0" fillId="2" borderId="58" xfId="0" applyNumberFormat="1" applyFill="1" applyBorder="1" applyAlignment="1">
      <alignment horizontal="left"/>
    </xf>
    <xf numFmtId="0" fontId="0" fillId="2" borderId="59" xfId="0" applyFill="1" applyBorder="1" applyAlignment="1">
      <alignment horizontal="center"/>
    </xf>
    <xf numFmtId="0" fontId="0" fillId="2" borderId="60" xfId="0" applyFill="1" applyBorder="1" applyAlignment="1">
      <alignment horizontal="center"/>
    </xf>
    <xf numFmtId="2" fontId="0" fillId="2" borderId="61" xfId="0" applyNumberFormat="1" applyFill="1" applyBorder="1" applyAlignment="1">
      <alignment horizontal="center"/>
    </xf>
    <xf numFmtId="16" fontId="0" fillId="2" borderId="8" xfId="0" applyNumberFormat="1" applyFill="1" applyBorder="1" applyAlignment="1">
      <alignment horizontal="left"/>
    </xf>
    <xf numFmtId="0" fontId="0" fillId="2" borderId="4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35" xfId="0" applyNumberForma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49" fontId="2" fillId="2" borderId="13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49" fontId="2" fillId="6" borderId="52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16" fontId="0" fillId="6" borderId="12" xfId="0" applyNumberFormat="1" applyFill="1" applyBorder="1" applyAlignment="1">
      <alignment horizontal="left"/>
    </xf>
    <xf numFmtId="16" fontId="0" fillId="2" borderId="50" xfId="0" applyNumberForma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2" fillId="0" borderId="51" xfId="0" applyNumberFormat="1" applyFont="1" applyBorder="1" applyAlignment="1">
      <alignment horizontal="center"/>
    </xf>
    <xf numFmtId="49" fontId="2" fillId="3" borderId="52" xfId="0" applyNumberFormat="1" applyFont="1" applyFill="1" applyBorder="1" applyAlignment="1">
      <alignment horizontal="center"/>
    </xf>
    <xf numFmtId="0" fontId="1" fillId="0" borderId="68" xfId="0" applyFont="1" applyBorder="1"/>
    <xf numFmtId="0" fontId="1" fillId="0" borderId="64" xfId="0" quotePrefix="1" applyFont="1" applyBorder="1"/>
    <xf numFmtId="2" fontId="7" fillId="0" borderId="29" xfId="0" applyNumberFormat="1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2" fontId="7" fillId="0" borderId="30" xfId="0" applyNumberFormat="1" applyFont="1" applyBorder="1" applyAlignment="1">
      <alignment horizontal="center"/>
    </xf>
    <xf numFmtId="0" fontId="1" fillId="0" borderId="69" xfId="0" applyFont="1" applyBorder="1"/>
    <xf numFmtId="49" fontId="4" fillId="3" borderId="69" xfId="0" applyNumberFormat="1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49" fontId="2" fillId="0" borderId="47" xfId="0" applyNumberFormat="1" applyFont="1" applyBorder="1" applyAlignment="1">
      <alignment horizontal="center"/>
    </xf>
    <xf numFmtId="49" fontId="2" fillId="2" borderId="42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7" fillId="0" borderId="28" xfId="0" applyNumberFormat="1" applyFont="1" applyBorder="1" applyAlignment="1">
      <alignment horizontal="center"/>
    </xf>
    <xf numFmtId="0" fontId="1" fillId="3" borderId="62" xfId="0" applyFont="1" applyFill="1" applyBorder="1"/>
    <xf numFmtId="0" fontId="1" fillId="3" borderId="6" xfId="0" applyFont="1" applyFill="1" applyBorder="1" applyAlignment="1">
      <alignment horizontal="center" vertical="center"/>
    </xf>
    <xf numFmtId="0" fontId="1" fillId="3" borderId="29" xfId="0" applyFont="1" applyFill="1" applyBorder="1"/>
    <xf numFmtId="49" fontId="3" fillId="3" borderId="8" xfId="0" applyNumberFormat="1" applyFont="1" applyFill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0" fontId="1" fillId="0" borderId="63" xfId="0" quotePrefix="1" applyFont="1" applyBorder="1"/>
    <xf numFmtId="0" fontId="1" fillId="0" borderId="64" xfId="0" applyFont="1" applyBorder="1"/>
    <xf numFmtId="2" fontId="11" fillId="0" borderId="15" xfId="0" applyNumberFormat="1" applyFont="1" applyBorder="1" applyAlignment="1">
      <alignment horizontal="center"/>
    </xf>
    <xf numFmtId="1" fontId="11" fillId="0" borderId="8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16" fontId="0" fillId="3" borderId="8" xfId="0" applyNumberFormat="1" applyFill="1" applyBorder="1" applyAlignment="1">
      <alignment horizontal="left"/>
    </xf>
    <xf numFmtId="49" fontId="2" fillId="3" borderId="16" xfId="0" applyNumberFormat="1" applyFont="1" applyFill="1" applyBorder="1" applyAlignment="1">
      <alignment horizontal="center"/>
    </xf>
    <xf numFmtId="49" fontId="2" fillId="3" borderId="67" xfId="0" applyNumberFormat="1" applyFont="1" applyFill="1" applyBorder="1" applyAlignment="1">
      <alignment horizontal="center"/>
    </xf>
    <xf numFmtId="49" fontId="2" fillId="2" borderId="17" xfId="0" applyNumberFormat="1" applyFont="1" applyFill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4" fillId="3" borderId="24" xfId="0" applyNumberFormat="1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6"/>
  <sheetViews>
    <sheetView tabSelected="1" zoomScale="180" zoomScaleNormal="180" zoomScaleSheetLayoutView="150" workbookViewId="0">
      <selection activeCell="AC12" sqref="AC12"/>
    </sheetView>
  </sheetViews>
  <sheetFormatPr defaultRowHeight="15" x14ac:dyDescent="0.25"/>
  <cols>
    <col min="1" max="1" width="5.7109375" bestFit="1" customWidth="1"/>
    <col min="2" max="2" width="13.28515625" customWidth="1"/>
    <col min="3" max="11" width="3.28515625" style="1" customWidth="1"/>
    <col min="12" max="12" width="5.28515625" style="1" customWidth="1"/>
    <col min="13" max="16" width="5.7109375" style="1" customWidth="1"/>
    <col min="17" max="17" width="12.7109375" style="1" customWidth="1"/>
    <col min="18" max="26" width="3.28515625" style="1" customWidth="1"/>
    <col min="27" max="27" width="4.5703125" style="1" customWidth="1"/>
    <col min="28" max="28" width="5.7109375" style="1" bestFit="1" customWidth="1"/>
    <col min="29" max="29" width="5" style="1" customWidth="1"/>
    <col min="30" max="30" width="4.7109375" style="1" customWidth="1"/>
    <col min="31" max="32" width="4.85546875" customWidth="1"/>
  </cols>
  <sheetData>
    <row r="1" spans="1:33" ht="15.75" thickBot="1" x14ac:dyDescent="0.3">
      <c r="A1" s="52"/>
      <c r="B1" s="53" t="s">
        <v>9</v>
      </c>
      <c r="C1" s="222" t="s">
        <v>10</v>
      </c>
      <c r="D1" s="222"/>
      <c r="E1" s="222"/>
      <c r="F1" s="222"/>
      <c r="G1" s="222"/>
      <c r="H1" s="222"/>
      <c r="I1" s="222"/>
      <c r="J1" s="222"/>
      <c r="K1" s="222"/>
      <c r="L1" s="54"/>
      <c r="M1" s="93"/>
      <c r="N1" s="92"/>
      <c r="O1" s="92"/>
      <c r="P1" s="92"/>
      <c r="Q1" s="53" t="s">
        <v>9</v>
      </c>
      <c r="R1" s="55" t="s">
        <v>11</v>
      </c>
      <c r="S1" s="55"/>
      <c r="T1" s="55"/>
      <c r="U1" s="55"/>
      <c r="V1" s="55"/>
      <c r="W1" s="55"/>
      <c r="X1" s="55"/>
      <c r="Y1" s="55"/>
      <c r="Z1" s="55"/>
      <c r="AA1" s="56"/>
      <c r="AB1" s="122"/>
      <c r="AC1" s="58"/>
    </row>
    <row r="2" spans="1:33" ht="15.75" thickBot="1" x14ac:dyDescent="0.3">
      <c r="A2" s="54" t="s">
        <v>1</v>
      </c>
      <c r="B2" s="59" t="s">
        <v>8</v>
      </c>
      <c r="C2" s="60">
        <v>1</v>
      </c>
      <c r="D2" s="61">
        <v>2</v>
      </c>
      <c r="E2" s="61">
        <v>3</v>
      </c>
      <c r="F2" s="61">
        <v>4</v>
      </c>
      <c r="G2" s="61">
        <v>5</v>
      </c>
      <c r="H2" s="61">
        <v>6</v>
      </c>
      <c r="I2" s="62">
        <v>7</v>
      </c>
      <c r="J2" s="62">
        <v>8</v>
      </c>
      <c r="K2" s="62">
        <v>9</v>
      </c>
      <c r="L2" s="63" t="s">
        <v>23</v>
      </c>
      <c r="M2" s="54" t="s">
        <v>20</v>
      </c>
      <c r="N2" s="58"/>
      <c r="O2" s="58"/>
      <c r="P2" s="54" t="s">
        <v>0</v>
      </c>
      <c r="Q2" s="123" t="s">
        <v>8</v>
      </c>
      <c r="R2" s="64">
        <v>10</v>
      </c>
      <c r="S2" s="61">
        <v>11</v>
      </c>
      <c r="T2" s="61">
        <v>12</v>
      </c>
      <c r="U2" s="61">
        <v>13</v>
      </c>
      <c r="V2" s="61">
        <v>14</v>
      </c>
      <c r="W2" s="61">
        <v>15</v>
      </c>
      <c r="X2" s="62">
        <v>16</v>
      </c>
      <c r="Y2" s="62">
        <v>17</v>
      </c>
      <c r="Z2" s="62">
        <v>18</v>
      </c>
      <c r="AA2" s="63" t="s">
        <v>23</v>
      </c>
      <c r="AB2" s="54" t="s">
        <v>20</v>
      </c>
      <c r="AC2" s="58"/>
      <c r="AE2" s="1"/>
      <c r="AF2" s="1"/>
      <c r="AG2" s="1"/>
    </row>
    <row r="3" spans="1:33" ht="5.25" customHeight="1" thickBot="1" x14ac:dyDescent="0.3">
      <c r="A3" s="65"/>
      <c r="B3" s="66"/>
      <c r="C3" s="67"/>
      <c r="D3" s="68"/>
      <c r="E3" s="68"/>
      <c r="F3" s="68"/>
      <c r="G3" s="68"/>
      <c r="H3" s="68"/>
      <c r="I3" s="68"/>
      <c r="J3" s="68"/>
      <c r="K3" s="68"/>
      <c r="L3" s="66"/>
      <c r="M3" s="66"/>
      <c r="N3" s="77"/>
      <c r="O3" s="77"/>
      <c r="P3" s="66"/>
      <c r="Q3" s="204"/>
      <c r="R3" s="67"/>
      <c r="S3" s="68"/>
      <c r="T3" s="68"/>
      <c r="U3" s="68"/>
      <c r="V3" s="68"/>
      <c r="W3" s="68"/>
      <c r="X3" s="70"/>
      <c r="Y3" s="70"/>
      <c r="Z3" s="70"/>
      <c r="AA3" s="66"/>
      <c r="AB3" s="69"/>
      <c r="AC3" s="58"/>
      <c r="AE3" s="1"/>
      <c r="AF3" s="1"/>
      <c r="AG3" s="1"/>
    </row>
    <row r="4" spans="1:33" ht="15.75" x14ac:dyDescent="0.25">
      <c r="A4" s="5">
        <v>1</v>
      </c>
      <c r="B4" s="212" t="s">
        <v>5</v>
      </c>
      <c r="C4" s="208" t="s">
        <v>17</v>
      </c>
      <c r="D4" s="210">
        <v>2</v>
      </c>
      <c r="E4" s="129" t="s">
        <v>16</v>
      </c>
      <c r="F4" s="129" t="s">
        <v>15</v>
      </c>
      <c r="G4" s="129" t="s">
        <v>27</v>
      </c>
      <c r="H4" s="129" t="s">
        <v>15</v>
      </c>
      <c r="I4" s="130" t="s">
        <v>17</v>
      </c>
      <c r="J4" s="194"/>
      <c r="K4" s="130" t="s">
        <v>28</v>
      </c>
      <c r="L4" s="211">
        <f>'stand per periode uitgewerkt'!M80</f>
        <v>92.5</v>
      </c>
      <c r="M4" s="215">
        <f t="shared" ref="M4:M12" si="0">C4+D4+E4+F4+G4+H4+I4+J4+K4</f>
        <v>32</v>
      </c>
      <c r="N4" s="120"/>
      <c r="O4" s="119"/>
      <c r="P4" s="113" t="s">
        <v>29</v>
      </c>
      <c r="Q4" s="212" t="s">
        <v>5</v>
      </c>
      <c r="R4" s="141" t="s">
        <v>15</v>
      </c>
      <c r="S4" s="129" t="s">
        <v>15</v>
      </c>
      <c r="T4" s="129"/>
      <c r="U4" s="129"/>
      <c r="V4" s="129"/>
      <c r="W4" s="129"/>
      <c r="X4" s="130"/>
      <c r="Y4" s="194"/>
      <c r="Z4" s="130"/>
      <c r="AA4" s="220">
        <f>'stand per periode uitgewerkt'!M91</f>
        <v>100</v>
      </c>
      <c r="AB4" s="113">
        <f>R4+S4+T4+U4+V4+W4+X4+Y4+Z4</f>
        <v>12</v>
      </c>
      <c r="AC4"/>
      <c r="AD4"/>
    </row>
    <row r="5" spans="1:33" ht="15.75" x14ac:dyDescent="0.25">
      <c r="A5" s="6">
        <v>2</v>
      </c>
      <c r="B5" s="140" t="s">
        <v>44</v>
      </c>
      <c r="C5" s="209"/>
      <c r="D5" s="132" t="s">
        <v>15</v>
      </c>
      <c r="E5" s="132" t="s">
        <v>16</v>
      </c>
      <c r="F5" s="132" t="s">
        <v>17</v>
      </c>
      <c r="G5" s="132" t="s">
        <v>16</v>
      </c>
      <c r="H5" s="132" t="s">
        <v>17</v>
      </c>
      <c r="I5" s="133" t="s">
        <v>17</v>
      </c>
      <c r="J5" s="133" t="s">
        <v>15</v>
      </c>
      <c r="K5" s="133" t="s">
        <v>29</v>
      </c>
      <c r="L5" s="202">
        <f>'stand per periode uitgewerkt'!F46</f>
        <v>92.624728850325383</v>
      </c>
      <c r="M5" s="110">
        <f t="shared" si="0"/>
        <v>29</v>
      </c>
      <c r="N5" s="120"/>
      <c r="P5" s="110" t="s">
        <v>16</v>
      </c>
      <c r="Q5" s="217" t="s">
        <v>39</v>
      </c>
      <c r="R5" s="142" t="s">
        <v>27</v>
      </c>
      <c r="S5" s="132" t="s">
        <v>15</v>
      </c>
      <c r="T5" s="132"/>
      <c r="U5" s="132"/>
      <c r="V5" s="132"/>
      <c r="W5" s="132"/>
      <c r="X5" s="133"/>
      <c r="Y5" s="133"/>
      <c r="Z5" s="167"/>
      <c r="AA5" s="125">
        <f>'stand per periode uitgewerkt'!M23</f>
        <v>96.36363636363636</v>
      </c>
      <c r="AB5" s="110">
        <f>R5+S5+T5+U5+V5+W5+X5+Y5+Z5</f>
        <v>9</v>
      </c>
      <c r="AC5"/>
      <c r="AD5"/>
    </row>
    <row r="6" spans="1:33" ht="15.75" x14ac:dyDescent="0.25">
      <c r="A6" s="6">
        <v>3</v>
      </c>
      <c r="B6" s="140" t="s">
        <v>4</v>
      </c>
      <c r="C6" s="131" t="s">
        <v>17</v>
      </c>
      <c r="D6" s="132" t="s">
        <v>17</v>
      </c>
      <c r="E6" s="132" t="s">
        <v>17</v>
      </c>
      <c r="F6" s="132" t="s">
        <v>16</v>
      </c>
      <c r="G6" s="132" t="s">
        <v>15</v>
      </c>
      <c r="H6" s="132" t="s">
        <v>17</v>
      </c>
      <c r="I6" s="167"/>
      <c r="J6" s="133" t="s">
        <v>16</v>
      </c>
      <c r="K6" s="133" t="s">
        <v>16</v>
      </c>
      <c r="L6" s="201">
        <f>'stand per periode uitgewerkt'!T46</f>
        <v>91.71195652173914</v>
      </c>
      <c r="M6" s="110">
        <f t="shared" si="0"/>
        <v>28</v>
      </c>
      <c r="N6" s="119"/>
      <c r="O6" s="120"/>
      <c r="P6" s="110" t="s">
        <v>27</v>
      </c>
      <c r="Q6" s="140" t="s">
        <v>35</v>
      </c>
      <c r="R6" s="142" t="s">
        <v>15</v>
      </c>
      <c r="S6" s="132" t="s">
        <v>52</v>
      </c>
      <c r="T6" s="132"/>
      <c r="U6" s="168"/>
      <c r="V6" s="132"/>
      <c r="W6" s="132"/>
      <c r="X6" s="133"/>
      <c r="Y6" s="133"/>
      <c r="Z6" s="133"/>
      <c r="AA6" s="126">
        <f>'stand per periode uitgewerkt'!T23</f>
        <v>90.322580645161281</v>
      </c>
      <c r="AB6" s="110">
        <f>R6+S6+T6+U6+V6+W6+X6+Y6+Z6</f>
        <v>6</v>
      </c>
      <c r="AC6"/>
      <c r="AD6"/>
    </row>
    <row r="7" spans="1:33" ht="15.75" x14ac:dyDescent="0.25">
      <c r="A7" s="6">
        <v>4</v>
      </c>
      <c r="B7" s="140" t="s">
        <v>37</v>
      </c>
      <c r="C7" s="131" t="s">
        <v>15</v>
      </c>
      <c r="D7" s="168"/>
      <c r="E7" s="132" t="s">
        <v>16</v>
      </c>
      <c r="F7" s="132" t="s">
        <v>16</v>
      </c>
      <c r="G7" s="132" t="s">
        <v>27</v>
      </c>
      <c r="H7" s="132" t="s">
        <v>16</v>
      </c>
      <c r="I7" s="133" t="s">
        <v>17</v>
      </c>
      <c r="J7" s="133" t="s">
        <v>17</v>
      </c>
      <c r="K7" s="133" t="s">
        <v>17</v>
      </c>
      <c r="L7" s="201">
        <f>'stand per periode uitgewerkt'!T80</f>
        <v>91.058823529411768</v>
      </c>
      <c r="M7" s="110">
        <f t="shared" si="0"/>
        <v>27</v>
      </c>
      <c r="N7" s="120"/>
      <c r="O7" s="120"/>
      <c r="P7" s="110" t="s">
        <v>17</v>
      </c>
      <c r="Q7" s="140" t="s">
        <v>44</v>
      </c>
      <c r="R7" s="188"/>
      <c r="S7" s="132" t="s">
        <v>17</v>
      </c>
      <c r="T7" s="132"/>
      <c r="U7" s="132"/>
      <c r="V7" s="132"/>
      <c r="W7" s="132"/>
      <c r="X7" s="133"/>
      <c r="Y7" s="133"/>
      <c r="Z7" s="133"/>
      <c r="AA7" s="126">
        <f>'stand per periode uitgewerkt'!F57</f>
        <v>91.525423728813564</v>
      </c>
      <c r="AB7" s="110">
        <f>R7+S7+T7+U7+V7+W7+X7+Y7+Z7</f>
        <v>4</v>
      </c>
      <c r="AC7"/>
      <c r="AD7"/>
    </row>
    <row r="8" spans="1:33" ht="15.75" x14ac:dyDescent="0.25">
      <c r="A8" s="6">
        <v>5</v>
      </c>
      <c r="B8" s="140" t="s">
        <v>2</v>
      </c>
      <c r="C8" s="131" t="s">
        <v>16</v>
      </c>
      <c r="D8" s="132" t="s">
        <v>17</v>
      </c>
      <c r="E8" s="132" t="s">
        <v>17</v>
      </c>
      <c r="F8" s="132" t="s">
        <v>52</v>
      </c>
      <c r="G8" s="168"/>
      <c r="H8" s="132" t="s">
        <v>16</v>
      </c>
      <c r="I8" s="133" t="s">
        <v>17</v>
      </c>
      <c r="J8" s="133" t="s">
        <v>16</v>
      </c>
      <c r="K8" s="133" t="s">
        <v>28</v>
      </c>
      <c r="L8" s="201">
        <f>'stand per periode uitgewerkt'!M46</f>
        <v>91.657397107897665</v>
      </c>
      <c r="M8" s="110">
        <f t="shared" si="0"/>
        <v>23</v>
      </c>
      <c r="N8" s="120"/>
      <c r="P8" s="110" t="s">
        <v>28</v>
      </c>
      <c r="Q8" s="140" t="s">
        <v>4</v>
      </c>
      <c r="R8" s="142" t="s">
        <v>52</v>
      </c>
      <c r="S8" s="132" t="s">
        <v>17</v>
      </c>
      <c r="T8" s="132"/>
      <c r="U8" s="132"/>
      <c r="V8" s="132"/>
      <c r="W8" s="132"/>
      <c r="X8" s="167"/>
      <c r="Y8" s="133"/>
      <c r="Z8" s="133"/>
      <c r="AA8" s="126">
        <f>'stand per periode uitgewerkt'!T57</f>
        <v>89.560439560439562</v>
      </c>
      <c r="AB8" s="110">
        <f>R8+S8+T8+U8+V8+W8+X8+Y8+Z8</f>
        <v>4</v>
      </c>
      <c r="AC8"/>
      <c r="AD8"/>
    </row>
    <row r="9" spans="1:33" ht="15.75" x14ac:dyDescent="0.25">
      <c r="A9" s="6">
        <v>6</v>
      </c>
      <c r="B9" s="140" t="s">
        <v>3</v>
      </c>
      <c r="C9" s="131" t="s">
        <v>17</v>
      </c>
      <c r="D9" s="132" t="s">
        <v>16</v>
      </c>
      <c r="E9" s="132" t="s">
        <v>16</v>
      </c>
      <c r="F9" s="132" t="s">
        <v>17</v>
      </c>
      <c r="G9" s="132" t="s">
        <v>16</v>
      </c>
      <c r="H9" s="168"/>
      <c r="I9" s="133" t="s">
        <v>16</v>
      </c>
      <c r="J9" s="133" t="s">
        <v>52</v>
      </c>
      <c r="K9" s="133" t="s">
        <v>15</v>
      </c>
      <c r="L9" s="202">
        <f>'stand per periode uitgewerkt'!F80</f>
        <v>87.995198079231699</v>
      </c>
      <c r="M9" s="110">
        <f t="shared" si="0"/>
        <v>22</v>
      </c>
      <c r="N9" s="120"/>
      <c r="P9" s="110" t="s">
        <v>15</v>
      </c>
      <c r="Q9" s="140" t="s">
        <v>37</v>
      </c>
      <c r="R9" s="142" t="s">
        <v>27</v>
      </c>
      <c r="S9" s="168"/>
      <c r="T9" s="132"/>
      <c r="U9" s="132"/>
      <c r="V9" s="132"/>
      <c r="W9" s="132"/>
      <c r="X9" s="133"/>
      <c r="Y9" s="133"/>
      <c r="Z9" s="133"/>
      <c r="AA9" s="126">
        <f>'stand per periode uitgewerkt'!T91</f>
        <v>99.038461538461547</v>
      </c>
      <c r="AB9" s="110">
        <f>R9+S9+T9+U9+V9+W9+X9+Y9+Z9</f>
        <v>3</v>
      </c>
      <c r="AC9"/>
      <c r="AD9"/>
    </row>
    <row r="10" spans="1:33" ht="16.5" thickBot="1" x14ac:dyDescent="0.3">
      <c r="A10" s="6">
        <v>7</v>
      </c>
      <c r="B10" s="140" t="s">
        <v>35</v>
      </c>
      <c r="C10" s="131" t="s">
        <v>16</v>
      </c>
      <c r="D10" s="132" t="s">
        <v>17</v>
      </c>
      <c r="E10" s="132" t="s">
        <v>17</v>
      </c>
      <c r="F10" s="168"/>
      <c r="G10" s="134">
        <v>4</v>
      </c>
      <c r="H10" s="132" t="s">
        <v>52</v>
      </c>
      <c r="I10" s="133" t="s">
        <v>16</v>
      </c>
      <c r="J10" s="133" t="s">
        <v>16</v>
      </c>
      <c r="K10" s="133" t="s">
        <v>29</v>
      </c>
      <c r="L10" s="202">
        <f>'stand per periode uitgewerkt'!T12</f>
        <v>81.72043010752688</v>
      </c>
      <c r="M10" s="110">
        <f t="shared" si="0"/>
        <v>19</v>
      </c>
      <c r="N10" s="120"/>
      <c r="O10" s="120"/>
      <c r="P10" s="110" t="s">
        <v>31</v>
      </c>
      <c r="Q10" s="140" t="s">
        <v>34</v>
      </c>
      <c r="R10" s="142" t="s">
        <v>52</v>
      </c>
      <c r="S10" s="132" t="s">
        <v>16</v>
      </c>
      <c r="T10" s="168"/>
      <c r="U10" s="132"/>
      <c r="V10" s="132"/>
      <c r="W10" s="132"/>
      <c r="X10" s="133"/>
      <c r="Y10" s="133"/>
      <c r="Z10" s="133"/>
      <c r="AA10" s="125">
        <f>'stand per periode uitgewerkt'!F23</f>
        <v>88.94736842105263</v>
      </c>
      <c r="AB10" s="110">
        <f>R10+S10+T10+U10+V10+W10+X10+Y10+Z10</f>
        <v>2</v>
      </c>
      <c r="AC10"/>
      <c r="AD10"/>
    </row>
    <row r="11" spans="1:33" ht="16.5" thickBot="1" x14ac:dyDescent="0.3">
      <c r="A11" s="32">
        <v>8</v>
      </c>
      <c r="B11" s="199" t="s">
        <v>39</v>
      </c>
      <c r="C11" s="197" t="s">
        <v>52</v>
      </c>
      <c r="D11" s="135" t="s">
        <v>16</v>
      </c>
      <c r="E11" s="135" t="s">
        <v>17</v>
      </c>
      <c r="F11" s="135" t="s">
        <v>52</v>
      </c>
      <c r="G11" s="135" t="s">
        <v>17</v>
      </c>
      <c r="H11" s="198"/>
      <c r="I11" s="136" t="s">
        <v>16</v>
      </c>
      <c r="J11" s="136" t="s">
        <v>17</v>
      </c>
      <c r="K11" s="170"/>
      <c r="L11" s="201">
        <f>'stand per periode uitgewerkt'!M12</f>
        <v>86.05263157894737</v>
      </c>
      <c r="M11" s="110">
        <f t="shared" si="0"/>
        <v>16</v>
      </c>
      <c r="N11" s="205" t="s">
        <v>48</v>
      </c>
      <c r="P11" s="124" t="s">
        <v>32</v>
      </c>
      <c r="Q11" s="199" t="s">
        <v>3</v>
      </c>
      <c r="R11" s="227"/>
      <c r="S11" s="135" t="s">
        <v>16</v>
      </c>
      <c r="T11" s="135"/>
      <c r="U11" s="135"/>
      <c r="V11" s="135"/>
      <c r="W11" s="171"/>
      <c r="X11" s="136"/>
      <c r="Y11" s="136"/>
      <c r="Z11" s="136"/>
      <c r="AA11" s="126">
        <f>'stand per periode uitgewerkt'!F91</f>
        <v>74.509803921568633</v>
      </c>
      <c r="AB11" s="229">
        <f>R11+S11+T11+U11+V11+W11+X11+Y11+Z11</f>
        <v>2</v>
      </c>
      <c r="AC11" s="231" t="s">
        <v>53</v>
      </c>
      <c r="AD11"/>
    </row>
    <row r="12" spans="1:33" ht="16.5" thickBot="1" x14ac:dyDescent="0.3">
      <c r="A12" s="7">
        <v>9</v>
      </c>
      <c r="B12" s="200" t="s">
        <v>34</v>
      </c>
      <c r="C12" s="137" t="s">
        <v>16</v>
      </c>
      <c r="D12" s="138" t="s">
        <v>52</v>
      </c>
      <c r="E12" s="157"/>
      <c r="F12" s="138" t="s">
        <v>15</v>
      </c>
      <c r="G12" s="138" t="s">
        <v>52</v>
      </c>
      <c r="H12" s="155"/>
      <c r="I12" s="139" t="s">
        <v>16</v>
      </c>
      <c r="J12" s="139" t="s">
        <v>17</v>
      </c>
      <c r="K12" s="139" t="s">
        <v>52</v>
      </c>
      <c r="L12" s="203">
        <f>'stand per periode uitgewerkt'!F12</f>
        <v>83.309957924263671</v>
      </c>
      <c r="M12" s="111">
        <f t="shared" si="0"/>
        <v>14</v>
      </c>
      <c r="N12" s="206" t="s">
        <v>48</v>
      </c>
      <c r="P12" s="111" t="s">
        <v>43</v>
      </c>
      <c r="Q12" s="218" t="s">
        <v>2</v>
      </c>
      <c r="R12" s="226"/>
      <c r="S12" s="138" t="s">
        <v>52</v>
      </c>
      <c r="T12" s="138"/>
      <c r="U12" s="138"/>
      <c r="V12" s="228"/>
      <c r="W12" s="138"/>
      <c r="X12" s="139"/>
      <c r="Y12" s="139"/>
      <c r="Z12" s="139"/>
      <c r="AA12" s="219">
        <f>'stand per periode uitgewerkt'!M57</f>
        <v>80.952380952380949</v>
      </c>
      <c r="AB12" s="230">
        <f>R12+S12+T12+U12+V12+W12+X12+Y12+Z12</f>
        <v>0</v>
      </c>
      <c r="AC12" s="156" t="s">
        <v>53</v>
      </c>
      <c r="AD12"/>
    </row>
    <row r="13" spans="1:33" ht="15.75" thickBot="1" x14ac:dyDescent="0.3">
      <c r="A13" s="65"/>
      <c r="B13" s="103" t="s">
        <v>9</v>
      </c>
      <c r="C13" s="223" t="s">
        <v>14</v>
      </c>
      <c r="D13" s="224"/>
      <c r="E13" s="224"/>
      <c r="F13" s="224"/>
      <c r="G13" s="224"/>
      <c r="H13" s="224"/>
      <c r="I13" s="224"/>
      <c r="J13" s="224"/>
      <c r="K13" s="224"/>
      <c r="L13" s="75"/>
      <c r="M13" s="89"/>
      <c r="N13" s="58"/>
      <c r="O13" s="58"/>
      <c r="P13" s="58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3" ht="15.75" thickBot="1" x14ac:dyDescent="0.3">
      <c r="A14" s="54" t="s">
        <v>13</v>
      </c>
      <c r="B14" s="59" t="s">
        <v>8</v>
      </c>
      <c r="C14" s="73">
        <v>19</v>
      </c>
      <c r="D14" s="74">
        <v>20</v>
      </c>
      <c r="E14" s="74">
        <v>21</v>
      </c>
      <c r="F14" s="74">
        <v>22</v>
      </c>
      <c r="G14" s="74">
        <v>23</v>
      </c>
      <c r="H14" s="74">
        <v>24</v>
      </c>
      <c r="I14" s="74">
        <v>25</v>
      </c>
      <c r="J14" s="74">
        <v>26</v>
      </c>
      <c r="K14" s="74">
        <v>27</v>
      </c>
      <c r="L14" s="63" t="s">
        <v>23</v>
      </c>
      <c r="M14" s="54" t="s">
        <v>20</v>
      </c>
      <c r="N14" s="58"/>
      <c r="O14" s="58"/>
      <c r="P14" s="58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pans="1:33" ht="5.25" customHeight="1" thickBot="1" x14ac:dyDescent="0.3">
      <c r="A15" s="33"/>
      <c r="B15" s="67"/>
      <c r="C15" s="68"/>
      <c r="D15" s="68"/>
      <c r="E15" s="68"/>
      <c r="F15" s="68"/>
      <c r="G15" s="68"/>
      <c r="H15" s="68"/>
      <c r="I15" s="68"/>
      <c r="J15" s="68"/>
      <c r="K15" s="68"/>
      <c r="L15" s="76"/>
      <c r="M15" s="88"/>
      <c r="N15" s="77"/>
      <c r="O15" s="77"/>
      <c r="P15" s="58"/>
      <c r="Q15" s="121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pans="1:33" ht="16.5" thickBot="1" x14ac:dyDescent="0.3">
      <c r="A16" s="5">
        <v>1</v>
      </c>
      <c r="B16" s="146" t="s">
        <v>34</v>
      </c>
      <c r="C16" s="141"/>
      <c r="D16" s="141"/>
      <c r="E16" s="169"/>
      <c r="F16" s="129"/>
      <c r="G16" s="129"/>
      <c r="H16" s="129"/>
      <c r="I16" s="130"/>
      <c r="J16" s="160"/>
      <c r="K16" s="130"/>
      <c r="L16" s="127" t="e">
        <f>'stand per periode uitgewerkt'!F34</f>
        <v>#DIV/0!</v>
      </c>
      <c r="M16" s="113">
        <f t="shared" ref="M16:M24" si="1">C16+D16+E16+F16+G16+H16+I16+J16+K16</f>
        <v>0</v>
      </c>
      <c r="N16" s="156" t="s">
        <v>49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ht="16.5" thickBot="1" x14ac:dyDescent="0.3">
      <c r="A17" s="6">
        <v>2</v>
      </c>
      <c r="B17" s="147" t="s">
        <v>2</v>
      </c>
      <c r="C17" s="142"/>
      <c r="D17" s="132"/>
      <c r="E17" s="132"/>
      <c r="F17" s="132"/>
      <c r="G17" s="168"/>
      <c r="H17" s="189"/>
      <c r="I17" s="133"/>
      <c r="J17" s="133"/>
      <c r="K17" s="133"/>
      <c r="L17" s="125" t="e">
        <f>'stand per periode uitgewerkt'!M68</f>
        <v>#DIV/0!</v>
      </c>
      <c r="M17" s="110">
        <f t="shared" si="1"/>
        <v>0</v>
      </c>
      <c r="N17" s="191" t="s">
        <v>51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ht="16.5" thickBot="1" x14ac:dyDescent="0.3">
      <c r="A18" s="6">
        <v>3</v>
      </c>
      <c r="B18" s="214" t="s">
        <v>5</v>
      </c>
      <c r="C18" s="142"/>
      <c r="D18" s="132"/>
      <c r="E18" s="132"/>
      <c r="F18" s="173"/>
      <c r="G18" s="132"/>
      <c r="H18" s="132"/>
      <c r="I18" s="195"/>
      <c r="J18" s="167"/>
      <c r="K18" s="133"/>
      <c r="L18" s="125" t="e">
        <f>'stand per periode uitgewerkt'!M102</f>
        <v>#DIV/0!</v>
      </c>
      <c r="M18" s="110">
        <f t="shared" si="1"/>
        <v>0</v>
      </c>
      <c r="N18" s="196" t="s">
        <v>51</v>
      </c>
      <c r="O18" s="175" t="s">
        <v>50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pans="1:30" ht="15.75" x14ac:dyDescent="0.25">
      <c r="A19" s="6">
        <v>4</v>
      </c>
      <c r="B19" s="147" t="s">
        <v>44</v>
      </c>
      <c r="C19" s="188"/>
      <c r="D19" s="132"/>
      <c r="E19" s="132"/>
      <c r="F19" s="132"/>
      <c r="G19" s="132"/>
      <c r="H19" s="132"/>
      <c r="I19" s="133"/>
      <c r="J19" s="133"/>
      <c r="K19" s="133"/>
      <c r="L19" s="126" t="e">
        <f>'stand per periode uitgewerkt'!F68</f>
        <v>#DIV/0!</v>
      </c>
      <c r="M19" s="110">
        <f t="shared" si="1"/>
        <v>0</v>
      </c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ht="16.5" thickBot="1" x14ac:dyDescent="0.3">
      <c r="A20" s="6">
        <v>5</v>
      </c>
      <c r="B20" s="147" t="s">
        <v>37</v>
      </c>
      <c r="C20" s="142"/>
      <c r="D20" s="168"/>
      <c r="E20" s="132"/>
      <c r="F20" s="132"/>
      <c r="G20" s="132"/>
      <c r="H20" s="132"/>
      <c r="I20" s="133"/>
      <c r="J20" s="133"/>
      <c r="K20" s="133"/>
      <c r="L20" s="126" t="e">
        <f>'stand per periode uitgewerkt'!T102</f>
        <v>#DIV/0!</v>
      </c>
      <c r="M20" s="110">
        <f t="shared" si="1"/>
        <v>0</v>
      </c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pans="1:30" ht="16.5" thickBot="1" x14ac:dyDescent="0.3">
      <c r="A21" s="6">
        <v>6</v>
      </c>
      <c r="B21" s="147" t="s">
        <v>3</v>
      </c>
      <c r="C21" s="142"/>
      <c r="D21" s="132"/>
      <c r="E21" s="25"/>
      <c r="F21" s="132"/>
      <c r="G21" s="132"/>
      <c r="H21" s="168"/>
      <c r="I21" s="195"/>
      <c r="J21" s="133"/>
      <c r="K21" s="133"/>
      <c r="L21" s="125" t="e">
        <f>'stand per periode uitgewerkt'!F102</f>
        <v>#DIV/0!</v>
      </c>
      <c r="M21" s="110">
        <f t="shared" si="1"/>
        <v>0</v>
      </c>
      <c r="N21" s="196" t="s">
        <v>51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pans="1:30" ht="16.5" thickBot="1" x14ac:dyDescent="0.3">
      <c r="A22" s="6">
        <v>7</v>
      </c>
      <c r="B22" s="147" t="s">
        <v>35</v>
      </c>
      <c r="C22" s="142"/>
      <c r="D22" s="132"/>
      <c r="E22" s="148"/>
      <c r="F22" s="168"/>
      <c r="H22" s="132"/>
      <c r="I22" s="133"/>
      <c r="J22" s="161"/>
      <c r="K22" s="133"/>
      <c r="L22" s="125" t="e">
        <f>'stand per periode uitgewerkt'!T34</f>
        <v>#DIV/0!</v>
      </c>
      <c r="M22" s="110">
        <f t="shared" si="1"/>
        <v>0</v>
      </c>
      <c r="N22" s="156" t="s">
        <v>49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ht="16.5" thickBot="1" x14ac:dyDescent="0.3">
      <c r="A23" s="32">
        <v>8</v>
      </c>
      <c r="B23" s="149" t="s">
        <v>4</v>
      </c>
      <c r="C23" s="143"/>
      <c r="D23" s="135"/>
      <c r="E23" s="132"/>
      <c r="F23" s="135"/>
      <c r="G23" s="135"/>
      <c r="H23" s="190"/>
      <c r="I23" s="170"/>
      <c r="J23" s="136"/>
      <c r="K23" s="136"/>
      <c r="L23" s="125" t="e">
        <f>'stand per periode uitgewerkt'!T68</f>
        <v>#DIV/0!</v>
      </c>
      <c r="M23" s="110">
        <f t="shared" si="1"/>
        <v>0</v>
      </c>
      <c r="N23" s="191" t="s">
        <v>51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pans="1:30" ht="16.5" thickBot="1" x14ac:dyDescent="0.3">
      <c r="A24" s="7">
        <v>9</v>
      </c>
      <c r="B24" s="150" t="s">
        <v>39</v>
      </c>
      <c r="C24" s="143"/>
      <c r="D24" s="135"/>
      <c r="E24" s="135"/>
      <c r="F24" s="174"/>
      <c r="G24" s="135"/>
      <c r="H24" s="135"/>
      <c r="I24" s="136"/>
      <c r="J24" s="136"/>
      <c r="K24" s="170"/>
      <c r="L24" s="128" t="e">
        <f>'stand per periode uitgewerkt'!M34</f>
        <v>#DIV/0!</v>
      </c>
      <c r="M24" s="124">
        <f t="shared" si="1"/>
        <v>0</v>
      </c>
      <c r="N24" s="175" t="s">
        <v>50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spans="1:30" ht="15.75" thickBot="1" x14ac:dyDescent="0.3">
      <c r="A25" s="115"/>
      <c r="B25" s="78" t="s">
        <v>40</v>
      </c>
      <c r="C25" s="114" t="s">
        <v>6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212" t="s">
        <v>5</v>
      </c>
      <c r="Q25" s="213"/>
      <c r="S25"/>
      <c r="T25"/>
      <c r="U25"/>
      <c r="V25"/>
      <c r="W25"/>
      <c r="X25"/>
      <c r="Y25"/>
      <c r="Z25"/>
      <c r="AA25"/>
      <c r="AB25"/>
      <c r="AC25"/>
      <c r="AD25"/>
    </row>
    <row r="26" spans="1:30" ht="15.75" thickBot="1" x14ac:dyDescent="0.3">
      <c r="A26" s="33"/>
      <c r="B26" s="81" t="s">
        <v>41</v>
      </c>
      <c r="C26" s="79" t="s">
        <v>7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144"/>
      <c r="Q26" s="89"/>
      <c r="S26"/>
      <c r="T26"/>
      <c r="U26"/>
      <c r="V26" s="82"/>
      <c r="W26"/>
      <c r="X26"/>
      <c r="Y26"/>
      <c r="Z26"/>
      <c r="AA26"/>
      <c r="AB26"/>
      <c r="AC26"/>
      <c r="AD26"/>
    </row>
    <row r="27" spans="1:30" ht="15.75" thickBot="1" x14ac:dyDescent="0.3">
      <c r="A27" s="33"/>
      <c r="B27" s="78" t="s">
        <v>42</v>
      </c>
      <c r="C27" s="117" t="s">
        <v>12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45"/>
      <c r="Q27" s="152"/>
      <c r="S27"/>
      <c r="T27"/>
      <c r="U27"/>
      <c r="V27"/>
      <c r="W27"/>
      <c r="X27"/>
      <c r="Y27"/>
      <c r="Z27"/>
      <c r="AA27"/>
      <c r="AB27"/>
      <c r="AC27"/>
      <c r="AD27"/>
    </row>
    <row r="28" spans="1:30" ht="15.75" thickBot="1" x14ac:dyDescent="0.3">
      <c r="A28" s="46"/>
      <c r="B28" s="116"/>
      <c r="C28" s="114" t="s">
        <v>30</v>
      </c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2"/>
      <c r="P28" s="144"/>
      <c r="Q28" s="151"/>
      <c r="S28"/>
      <c r="T28"/>
      <c r="U28"/>
      <c r="V28"/>
      <c r="W28"/>
      <c r="X28"/>
      <c r="Y28"/>
      <c r="Z28"/>
      <c r="AA28"/>
      <c r="AB28"/>
      <c r="AC28"/>
      <c r="AD28"/>
    </row>
    <row r="29" spans="1:30" ht="4.5" customHeight="1" x14ac:dyDescent="0.25"/>
    <row r="30" spans="1:30" x14ac:dyDescent="0.25">
      <c r="B30" s="221" t="s">
        <v>45</v>
      </c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</row>
    <row r="31" spans="1:30" x14ac:dyDescent="0.25">
      <c r="B31" t="s">
        <v>18</v>
      </c>
    </row>
    <row r="32" spans="1:30" x14ac:dyDescent="0.25">
      <c r="B32" t="s">
        <v>26</v>
      </c>
    </row>
    <row r="33" spans="2:30" x14ac:dyDescent="0.25">
      <c r="B33" t="s">
        <v>33</v>
      </c>
    </row>
    <row r="34" spans="2:30" x14ac:dyDescent="0.25">
      <c r="B34" t="s">
        <v>19</v>
      </c>
    </row>
    <row r="35" spans="2:30" x14ac:dyDescent="0.25">
      <c r="B35" t="s">
        <v>46</v>
      </c>
    </row>
    <row r="36" spans="2:30" x14ac:dyDescent="0.25">
      <c r="B36" s="84" t="s">
        <v>36</v>
      </c>
      <c r="C36" s="85"/>
      <c r="D36" s="85"/>
      <c r="E36" s="85"/>
      <c r="F36" s="85"/>
      <c r="G36" s="86"/>
      <c r="H36" s="3"/>
      <c r="I36" s="87"/>
      <c r="J36" s="87"/>
      <c r="K36" s="87"/>
      <c r="L36" s="87"/>
      <c r="M36" s="3"/>
      <c r="W36"/>
      <c r="X36"/>
      <c r="Y36"/>
      <c r="Z36"/>
      <c r="AA36"/>
      <c r="AD36"/>
    </row>
  </sheetData>
  <sortState xmlns:xlrd2="http://schemas.microsoft.com/office/spreadsheetml/2017/richdata2" ref="Q4:AC12">
    <sortCondition descending="1" ref="AB4:AB12"/>
    <sortCondition descending="1" ref="AA4:AA12"/>
  </sortState>
  <mergeCells count="3">
    <mergeCell ref="B30:AB30"/>
    <mergeCell ref="C1:K1"/>
    <mergeCell ref="C13:K13"/>
  </mergeCells>
  <phoneticPr fontId="4" type="noConversion"/>
  <pageMargins left="0.31496062992125984" right="0.23622047244094491" top="0.15748031496062992" bottom="0.15748031496062992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E9C2-F053-4BF0-9C78-0BFB738A5517}">
  <dimension ref="A1:T102"/>
  <sheetViews>
    <sheetView topLeftCell="A30" zoomScale="160" zoomScaleNormal="160" workbookViewId="0">
      <selection activeCell="R51" sqref="R51"/>
    </sheetView>
  </sheetViews>
  <sheetFormatPr defaultRowHeight="15" x14ac:dyDescent="0.25"/>
  <cols>
    <col min="1" max="1" width="6.28515625" customWidth="1"/>
    <col min="2" max="2" width="12.140625" style="83" customWidth="1"/>
    <col min="3" max="4" width="6" style="1" customWidth="1"/>
    <col min="5" max="5" width="6" customWidth="1"/>
    <col min="6" max="6" width="6.42578125" style="1" customWidth="1"/>
    <col min="7" max="7" width="0.85546875" customWidth="1"/>
    <col min="8" max="8" width="6.28515625" customWidth="1"/>
    <col min="9" max="9" width="13.28515625" style="83" bestFit="1" customWidth="1"/>
    <col min="10" max="12" width="6" customWidth="1"/>
    <col min="13" max="13" width="6.5703125" customWidth="1"/>
    <col min="14" max="14" width="0.85546875" customWidth="1"/>
    <col min="15" max="15" width="6.28515625" customWidth="1"/>
    <col min="16" max="16" width="12.140625" style="83" customWidth="1"/>
    <col min="17" max="19" width="6" customWidth="1"/>
    <col min="20" max="20" width="6.7109375" customWidth="1"/>
    <col min="21" max="21" width="0.85546875" customWidth="1"/>
  </cols>
  <sheetData>
    <row r="1" spans="1:20" ht="15.75" thickBot="1" x14ac:dyDescent="0.3">
      <c r="B1" s="8" t="s">
        <v>34</v>
      </c>
      <c r="I1" s="8" t="s">
        <v>38</v>
      </c>
      <c r="J1" s="1"/>
      <c r="K1" s="1"/>
      <c r="M1" s="1"/>
      <c r="P1" s="8" t="s">
        <v>35</v>
      </c>
      <c r="Q1" s="1"/>
      <c r="R1" s="1"/>
      <c r="T1" s="1"/>
    </row>
    <row r="2" spans="1:20" ht="15.75" thickBot="1" x14ac:dyDescent="0.3">
      <c r="A2" s="9" t="s">
        <v>24</v>
      </c>
      <c r="B2" s="95" t="s">
        <v>6</v>
      </c>
      <c r="C2" s="11" t="s">
        <v>20</v>
      </c>
      <c r="D2" s="12" t="s">
        <v>21</v>
      </c>
      <c r="E2" s="12" t="s">
        <v>22</v>
      </c>
      <c r="F2" s="13" t="s">
        <v>23</v>
      </c>
      <c r="G2" s="14"/>
      <c r="H2" s="9" t="s">
        <v>24</v>
      </c>
      <c r="I2" s="95" t="s">
        <v>6</v>
      </c>
      <c r="J2" s="11" t="s">
        <v>20</v>
      </c>
      <c r="K2" s="12" t="s">
        <v>21</v>
      </c>
      <c r="L2" s="12" t="s">
        <v>22</v>
      </c>
      <c r="M2" s="13" t="s">
        <v>23</v>
      </c>
      <c r="N2" s="14"/>
      <c r="O2" s="9" t="s">
        <v>24</v>
      </c>
      <c r="P2" s="95" t="s">
        <v>6</v>
      </c>
      <c r="Q2" s="11" t="s">
        <v>20</v>
      </c>
      <c r="R2" s="12" t="s">
        <v>21</v>
      </c>
      <c r="S2" s="12" t="s">
        <v>22</v>
      </c>
      <c r="T2" s="13" t="s">
        <v>23</v>
      </c>
    </row>
    <row r="3" spans="1:20" x14ac:dyDescent="0.25">
      <c r="A3" s="18">
        <v>1</v>
      </c>
      <c r="B3" s="96">
        <v>45904</v>
      </c>
      <c r="C3" s="19">
        <v>2</v>
      </c>
      <c r="D3" s="20">
        <v>109</v>
      </c>
      <c r="E3" s="20">
        <v>86</v>
      </c>
      <c r="F3" s="21">
        <f>E3/D3*100</f>
        <v>78.899082568807344</v>
      </c>
      <c r="H3" s="18">
        <v>1</v>
      </c>
      <c r="I3" s="96">
        <v>45904</v>
      </c>
      <c r="J3" s="19">
        <v>0</v>
      </c>
      <c r="K3" s="20">
        <v>110</v>
      </c>
      <c r="L3" s="20">
        <v>88</v>
      </c>
      <c r="M3" s="21">
        <f>L3/K3*100</f>
        <v>80</v>
      </c>
      <c r="O3" s="18">
        <v>1</v>
      </c>
      <c r="P3" s="96">
        <v>45905</v>
      </c>
      <c r="Q3" s="19">
        <v>2</v>
      </c>
      <c r="R3" s="20">
        <v>91</v>
      </c>
      <c r="S3" s="20">
        <v>80</v>
      </c>
      <c r="T3" s="21">
        <f>S3/R3*100</f>
        <v>87.912087912087912</v>
      </c>
    </row>
    <row r="4" spans="1:20" x14ac:dyDescent="0.25">
      <c r="A4" s="24">
        <v>2</v>
      </c>
      <c r="B4" s="97">
        <v>45908</v>
      </c>
      <c r="C4" s="3">
        <v>0</v>
      </c>
      <c r="D4" s="25">
        <v>75</v>
      </c>
      <c r="E4" s="25">
        <v>43</v>
      </c>
      <c r="F4" s="26">
        <f>E4/D4*100</f>
        <v>57.333333333333336</v>
      </c>
      <c r="H4" s="24">
        <v>2</v>
      </c>
      <c r="I4" s="97">
        <v>45911</v>
      </c>
      <c r="J4" s="3">
        <v>2</v>
      </c>
      <c r="K4" s="25">
        <v>110</v>
      </c>
      <c r="L4" s="25">
        <v>90</v>
      </c>
      <c r="M4" s="26">
        <f>L4/K4*100</f>
        <v>81.818181818181827</v>
      </c>
      <c r="O4" s="24">
        <v>2</v>
      </c>
      <c r="P4" s="97">
        <v>45911</v>
      </c>
      <c r="Q4" s="3">
        <v>4</v>
      </c>
      <c r="R4" s="25">
        <v>99</v>
      </c>
      <c r="S4" s="25">
        <v>92</v>
      </c>
      <c r="T4" s="26">
        <f>S4/R4*100</f>
        <v>92.929292929292927</v>
      </c>
    </row>
    <row r="5" spans="1:20" x14ac:dyDescent="0.25">
      <c r="A5" s="24">
        <v>3</v>
      </c>
      <c r="B5" s="105" t="s">
        <v>47</v>
      </c>
      <c r="C5" s="90"/>
      <c r="D5" s="91"/>
      <c r="E5" s="91"/>
      <c r="F5" s="107" t="e">
        <f t="shared" ref="F5:F11" si="0">E5/D5*100</f>
        <v>#DIV/0!</v>
      </c>
      <c r="H5" s="24">
        <v>3</v>
      </c>
      <c r="I5" s="97">
        <v>45953</v>
      </c>
      <c r="J5" s="3">
        <v>4</v>
      </c>
      <c r="K5" s="25">
        <v>110</v>
      </c>
      <c r="L5" s="25">
        <v>96</v>
      </c>
      <c r="M5" s="26">
        <f t="shared" ref="M5:M11" si="1">L5/K5*100</f>
        <v>87.272727272727266</v>
      </c>
      <c r="O5" s="24">
        <v>3</v>
      </c>
      <c r="P5" s="97">
        <v>45919</v>
      </c>
      <c r="Q5" s="3">
        <v>4</v>
      </c>
      <c r="R5" s="25">
        <v>87</v>
      </c>
      <c r="S5" s="25">
        <v>68</v>
      </c>
      <c r="T5" s="26">
        <f t="shared" ref="T5:T11" si="2">S5/R5*100</f>
        <v>78.160919540229884</v>
      </c>
    </row>
    <row r="6" spans="1:20" x14ac:dyDescent="0.25">
      <c r="A6" s="24">
        <v>4</v>
      </c>
      <c r="B6" s="97">
        <v>45925</v>
      </c>
      <c r="C6" s="3">
        <v>6</v>
      </c>
      <c r="D6" s="25">
        <v>109</v>
      </c>
      <c r="E6" s="25">
        <v>109</v>
      </c>
      <c r="F6" s="50">
        <f t="shared" si="0"/>
        <v>100</v>
      </c>
      <c r="H6" s="24">
        <v>4</v>
      </c>
      <c r="I6" s="97">
        <v>45926</v>
      </c>
      <c r="J6" s="3">
        <v>0</v>
      </c>
      <c r="K6" s="25">
        <v>100</v>
      </c>
      <c r="L6" s="25">
        <v>74</v>
      </c>
      <c r="M6" s="26">
        <f t="shared" si="1"/>
        <v>74</v>
      </c>
      <c r="O6" s="24">
        <v>4</v>
      </c>
      <c r="P6" s="105"/>
      <c r="Q6" s="90"/>
      <c r="R6" s="91"/>
      <c r="S6" s="91"/>
      <c r="T6" s="107" t="e">
        <f t="shared" si="2"/>
        <v>#DIV/0!</v>
      </c>
    </row>
    <row r="7" spans="1:20" x14ac:dyDescent="0.25">
      <c r="A7" s="24">
        <v>5</v>
      </c>
      <c r="B7" s="97">
        <v>45933</v>
      </c>
      <c r="C7" s="3">
        <v>0</v>
      </c>
      <c r="D7" s="25">
        <v>117</v>
      </c>
      <c r="E7" s="25">
        <v>88</v>
      </c>
      <c r="F7" s="26">
        <f t="shared" si="0"/>
        <v>75.213675213675216</v>
      </c>
      <c r="H7" s="24">
        <v>5</v>
      </c>
      <c r="I7" s="97">
        <v>45932</v>
      </c>
      <c r="J7" s="3">
        <v>4</v>
      </c>
      <c r="K7" s="25">
        <v>110</v>
      </c>
      <c r="L7" s="25">
        <v>104</v>
      </c>
      <c r="M7" s="26">
        <f t="shared" si="1"/>
        <v>94.545454545454547</v>
      </c>
      <c r="O7" s="24">
        <v>5</v>
      </c>
      <c r="P7" s="97">
        <v>45932</v>
      </c>
      <c r="Q7" s="3">
        <v>4</v>
      </c>
      <c r="R7" s="25">
        <v>99</v>
      </c>
      <c r="S7" s="25">
        <v>95</v>
      </c>
      <c r="T7" s="26">
        <f t="shared" si="2"/>
        <v>95.959595959595958</v>
      </c>
    </row>
    <row r="8" spans="1:20" x14ac:dyDescent="0.25">
      <c r="A8" s="24">
        <v>6</v>
      </c>
      <c r="B8" s="104">
        <v>46002</v>
      </c>
      <c r="C8" s="3"/>
      <c r="D8" s="25"/>
      <c r="E8" s="25"/>
      <c r="F8" s="26" t="e">
        <f t="shared" si="0"/>
        <v>#DIV/0!</v>
      </c>
      <c r="H8" s="24">
        <v>6</v>
      </c>
      <c r="I8" s="104">
        <v>46002</v>
      </c>
      <c r="J8" s="3"/>
      <c r="K8" s="25"/>
      <c r="L8" s="25"/>
      <c r="M8" s="26" t="e">
        <f t="shared" si="1"/>
        <v>#DIV/0!</v>
      </c>
      <c r="O8" s="24">
        <v>6</v>
      </c>
      <c r="P8" s="97">
        <v>45954</v>
      </c>
      <c r="Q8" s="3">
        <v>0</v>
      </c>
      <c r="R8" s="25">
        <v>99</v>
      </c>
      <c r="S8" s="25">
        <v>70</v>
      </c>
      <c r="T8" s="26">
        <f t="shared" si="2"/>
        <v>70.707070707070713</v>
      </c>
    </row>
    <row r="9" spans="1:20" x14ac:dyDescent="0.25">
      <c r="A9" s="28">
        <v>7</v>
      </c>
      <c r="B9" s="98">
        <v>45951</v>
      </c>
      <c r="C9" s="29">
        <v>2</v>
      </c>
      <c r="D9" s="30">
        <v>115</v>
      </c>
      <c r="E9" s="30">
        <v>96</v>
      </c>
      <c r="F9" s="26">
        <f t="shared" si="0"/>
        <v>83.478260869565219</v>
      </c>
      <c r="H9" s="28">
        <v>7</v>
      </c>
      <c r="I9" s="98">
        <v>45946</v>
      </c>
      <c r="J9" s="29">
        <v>2</v>
      </c>
      <c r="K9" s="30">
        <v>110</v>
      </c>
      <c r="L9" s="30">
        <v>95</v>
      </c>
      <c r="M9" s="26">
        <f t="shared" si="1"/>
        <v>86.36363636363636</v>
      </c>
      <c r="O9" s="28">
        <v>7</v>
      </c>
      <c r="P9" s="98">
        <v>45946</v>
      </c>
      <c r="Q9" s="29">
        <v>2</v>
      </c>
      <c r="R9" s="30">
        <v>85</v>
      </c>
      <c r="S9" s="30">
        <v>68</v>
      </c>
      <c r="T9" s="26">
        <f t="shared" si="2"/>
        <v>80</v>
      </c>
    </row>
    <row r="10" spans="1:20" x14ac:dyDescent="0.25">
      <c r="A10" s="28">
        <v>8</v>
      </c>
      <c r="B10" s="98">
        <v>45960</v>
      </c>
      <c r="C10" s="29">
        <v>4</v>
      </c>
      <c r="D10" s="30">
        <v>81</v>
      </c>
      <c r="E10" s="30">
        <v>77</v>
      </c>
      <c r="F10" s="26">
        <f t="shared" si="0"/>
        <v>95.061728395061735</v>
      </c>
      <c r="H10" s="28">
        <v>8</v>
      </c>
      <c r="I10" s="98">
        <v>45961</v>
      </c>
      <c r="J10" s="29">
        <v>4</v>
      </c>
      <c r="K10" s="30">
        <v>110</v>
      </c>
      <c r="L10" s="30">
        <v>107</v>
      </c>
      <c r="M10" s="26">
        <f t="shared" si="1"/>
        <v>97.27272727272728</v>
      </c>
      <c r="O10" s="28">
        <v>8</v>
      </c>
      <c r="P10" s="98">
        <v>45960</v>
      </c>
      <c r="Q10" s="29">
        <v>2</v>
      </c>
      <c r="R10" s="30">
        <v>91</v>
      </c>
      <c r="S10" s="30">
        <v>78</v>
      </c>
      <c r="T10" s="26">
        <f t="shared" si="2"/>
        <v>85.714285714285708</v>
      </c>
    </row>
    <row r="11" spans="1:20" ht="15.75" thickBot="1" x14ac:dyDescent="0.3">
      <c r="A11" s="28">
        <v>9</v>
      </c>
      <c r="B11" s="99">
        <v>45968</v>
      </c>
      <c r="C11" s="29">
        <v>0</v>
      </c>
      <c r="D11" s="30">
        <v>107</v>
      </c>
      <c r="E11" s="30">
        <v>95</v>
      </c>
      <c r="F11" s="31">
        <f t="shared" si="0"/>
        <v>88.785046728971963</v>
      </c>
      <c r="H11" s="28">
        <v>9</v>
      </c>
      <c r="I11" s="163"/>
      <c r="J11" s="164"/>
      <c r="K11" s="165"/>
      <c r="L11" s="165"/>
      <c r="M11" s="166" t="e">
        <f t="shared" si="1"/>
        <v>#DIV/0!</v>
      </c>
      <c r="O11" s="28">
        <v>9</v>
      </c>
      <c r="P11" s="99">
        <v>45967</v>
      </c>
      <c r="Q11" s="29">
        <v>1</v>
      </c>
      <c r="R11" s="30">
        <v>93</v>
      </c>
      <c r="S11" s="30">
        <v>57</v>
      </c>
      <c r="T11" s="31">
        <f t="shared" si="2"/>
        <v>61.29032258064516</v>
      </c>
    </row>
    <row r="12" spans="1:20" ht="15.75" thickBot="1" x14ac:dyDescent="0.3">
      <c r="A12" s="33"/>
      <c r="B12" s="95" t="s">
        <v>25</v>
      </c>
      <c r="C12" s="34">
        <f>SUM(C3:C11)</f>
        <v>14</v>
      </c>
      <c r="D12" s="35">
        <f>SUM(D3:D11)</f>
        <v>713</v>
      </c>
      <c r="E12" s="35">
        <f>SUM(E3:E11)</f>
        <v>594</v>
      </c>
      <c r="F12" s="36">
        <f>E12/D12*100</f>
        <v>83.309957924263671</v>
      </c>
      <c r="G12" s="14"/>
      <c r="H12" s="33"/>
      <c r="I12" s="95" t="s">
        <v>25</v>
      </c>
      <c r="J12" s="34">
        <f>SUM(J3:J11)</f>
        <v>16</v>
      </c>
      <c r="K12" s="35">
        <f>SUM(K3:K11)</f>
        <v>760</v>
      </c>
      <c r="L12" s="35">
        <f>SUM(L3:L11)</f>
        <v>654</v>
      </c>
      <c r="M12" s="36">
        <f>L12/K12*100</f>
        <v>86.05263157894737</v>
      </c>
      <c r="N12" s="14"/>
      <c r="O12" s="33"/>
      <c r="P12" s="95" t="s">
        <v>25</v>
      </c>
      <c r="Q12" s="34">
        <f>SUM(Q3:Q11)</f>
        <v>19</v>
      </c>
      <c r="R12" s="35">
        <f>SUM(R3:R11)</f>
        <v>744</v>
      </c>
      <c r="S12" s="35">
        <f>SUM(S3:S11)</f>
        <v>608</v>
      </c>
      <c r="T12" s="36">
        <f>S12/R12*100</f>
        <v>81.72043010752688</v>
      </c>
    </row>
    <row r="13" spans="1:20" ht="15.75" thickBot="1" x14ac:dyDescent="0.3">
      <c r="A13" s="39" t="s">
        <v>24</v>
      </c>
      <c r="B13" s="100" t="s">
        <v>7</v>
      </c>
      <c r="C13" s="40" t="s">
        <v>20</v>
      </c>
      <c r="D13" s="41" t="s">
        <v>21</v>
      </c>
      <c r="E13" s="41" t="s">
        <v>22</v>
      </c>
      <c r="F13" s="42" t="s">
        <v>23</v>
      </c>
      <c r="H13" s="39" t="s">
        <v>24</v>
      </c>
      <c r="I13" s="100" t="s">
        <v>7</v>
      </c>
      <c r="J13" s="40" t="s">
        <v>20</v>
      </c>
      <c r="K13" s="41" t="s">
        <v>21</v>
      </c>
      <c r="L13" s="41" t="s">
        <v>22</v>
      </c>
      <c r="M13" s="42" t="s">
        <v>23</v>
      </c>
      <c r="O13" s="39" t="s">
        <v>24</v>
      </c>
      <c r="P13" s="100" t="s">
        <v>7</v>
      </c>
      <c r="Q13" s="40" t="s">
        <v>20</v>
      </c>
      <c r="R13" s="41" t="s">
        <v>21</v>
      </c>
      <c r="S13" s="41" t="s">
        <v>22</v>
      </c>
      <c r="T13" s="42" t="s">
        <v>23</v>
      </c>
    </row>
    <row r="14" spans="1:20" x14ac:dyDescent="0.25">
      <c r="A14" s="5">
        <v>10</v>
      </c>
      <c r="B14" s="101">
        <v>45975</v>
      </c>
      <c r="C14" s="43">
        <v>0</v>
      </c>
      <c r="D14" s="4">
        <v>81</v>
      </c>
      <c r="E14" s="4">
        <v>71</v>
      </c>
      <c r="F14" s="23">
        <f>E14/D14*100</f>
        <v>87.654320987654316</v>
      </c>
      <c r="H14" s="5">
        <v>10</v>
      </c>
      <c r="I14" s="101">
        <v>45975</v>
      </c>
      <c r="J14" s="43">
        <v>3</v>
      </c>
      <c r="K14" s="4">
        <v>110</v>
      </c>
      <c r="L14" s="4">
        <v>102</v>
      </c>
      <c r="M14" s="23">
        <f>L14/K14*100</f>
        <v>92.72727272727272</v>
      </c>
      <c r="O14" s="5">
        <v>10</v>
      </c>
      <c r="P14" s="101">
        <v>45974</v>
      </c>
      <c r="Q14" s="43">
        <v>6</v>
      </c>
      <c r="R14" s="4">
        <v>93</v>
      </c>
      <c r="S14" s="4">
        <v>93</v>
      </c>
      <c r="T14" s="216">
        <f>S14/R14*100</f>
        <v>100</v>
      </c>
    </row>
    <row r="15" spans="1:20" x14ac:dyDescent="0.25">
      <c r="A15" s="6">
        <v>11</v>
      </c>
      <c r="B15" s="97">
        <v>45981</v>
      </c>
      <c r="C15" s="3">
        <v>2</v>
      </c>
      <c r="D15" s="25">
        <v>109</v>
      </c>
      <c r="E15" s="25">
        <v>98</v>
      </c>
      <c r="F15" s="26">
        <f t="shared" ref="F15:F22" si="3">E15/D15*100</f>
        <v>89.908256880733944</v>
      </c>
      <c r="H15" s="6">
        <v>11</v>
      </c>
      <c r="I15" s="97">
        <v>45981</v>
      </c>
      <c r="J15" s="3">
        <v>6</v>
      </c>
      <c r="K15" s="25">
        <v>110</v>
      </c>
      <c r="L15" s="25">
        <v>110</v>
      </c>
      <c r="M15" s="50">
        <f t="shared" ref="M15:M22" si="4">L15/K15*100</f>
        <v>100</v>
      </c>
      <c r="O15" s="6">
        <v>11</v>
      </c>
      <c r="P15" s="97">
        <v>45981</v>
      </c>
      <c r="Q15" s="3">
        <v>0</v>
      </c>
      <c r="R15" s="25">
        <v>93</v>
      </c>
      <c r="S15" s="25">
        <v>75</v>
      </c>
      <c r="T15" s="26">
        <f t="shared" ref="T15:T22" si="5">S15/R15*100</f>
        <v>80.645161290322577</v>
      </c>
    </row>
    <row r="16" spans="1:20" x14ac:dyDescent="0.25">
      <c r="A16" s="6">
        <v>12</v>
      </c>
      <c r="B16" s="105"/>
      <c r="C16" s="90"/>
      <c r="D16" s="91"/>
      <c r="E16" s="91"/>
      <c r="F16" s="158" t="e">
        <f t="shared" si="3"/>
        <v>#DIV/0!</v>
      </c>
      <c r="H16" s="6">
        <v>12</v>
      </c>
      <c r="I16" s="97">
        <v>45989</v>
      </c>
      <c r="J16" s="3"/>
      <c r="K16" s="25"/>
      <c r="L16" s="25"/>
      <c r="M16" s="27" t="e">
        <f t="shared" si="4"/>
        <v>#DIV/0!</v>
      </c>
      <c r="O16" s="6">
        <v>12</v>
      </c>
      <c r="P16" s="97">
        <v>45988</v>
      </c>
      <c r="Q16" s="3"/>
      <c r="R16" s="25"/>
      <c r="S16" s="25"/>
      <c r="T16" s="27" t="e">
        <f t="shared" si="5"/>
        <v>#DIV/0!</v>
      </c>
    </row>
    <row r="17" spans="1:20" x14ac:dyDescent="0.25">
      <c r="A17" s="6">
        <v>13</v>
      </c>
      <c r="B17" s="97">
        <v>45996</v>
      </c>
      <c r="C17" s="3"/>
      <c r="D17" s="25"/>
      <c r="E17" s="25"/>
      <c r="F17" s="27" t="e">
        <f t="shared" si="3"/>
        <v>#DIV/0!</v>
      </c>
      <c r="H17" s="6">
        <v>13</v>
      </c>
      <c r="I17" s="97">
        <v>45995</v>
      </c>
      <c r="J17" s="3"/>
      <c r="K17" s="25"/>
      <c r="L17" s="25"/>
      <c r="M17" s="27" t="e">
        <f t="shared" si="4"/>
        <v>#DIV/0!</v>
      </c>
      <c r="O17" s="6">
        <v>13</v>
      </c>
      <c r="P17" s="105"/>
      <c r="Q17" s="90"/>
      <c r="R17" s="91"/>
      <c r="S17" s="91"/>
      <c r="T17" s="158" t="e">
        <f t="shared" si="5"/>
        <v>#DIV/0!</v>
      </c>
    </row>
    <row r="18" spans="1:20" x14ac:dyDescent="0.25">
      <c r="A18" s="6">
        <v>14</v>
      </c>
      <c r="B18" s="97">
        <v>45665</v>
      </c>
      <c r="C18" s="3"/>
      <c r="D18" s="25"/>
      <c r="E18" s="25"/>
      <c r="F18" s="27" t="e">
        <f t="shared" si="3"/>
        <v>#DIV/0!</v>
      </c>
      <c r="H18" s="6">
        <v>14</v>
      </c>
      <c r="I18" s="97">
        <v>45662</v>
      </c>
      <c r="J18" s="3"/>
      <c r="K18" s="25"/>
      <c r="L18" s="25"/>
      <c r="M18" s="27" t="e">
        <f t="shared" si="4"/>
        <v>#DIV/0!</v>
      </c>
      <c r="O18" s="6">
        <v>14</v>
      </c>
      <c r="P18" s="97">
        <v>45666</v>
      </c>
      <c r="Q18" s="3"/>
      <c r="R18" s="25"/>
      <c r="S18" s="25"/>
      <c r="T18" s="27" t="e">
        <f t="shared" si="5"/>
        <v>#DIV/0!</v>
      </c>
    </row>
    <row r="19" spans="1:20" x14ac:dyDescent="0.25">
      <c r="A19" s="6">
        <v>15</v>
      </c>
      <c r="B19" s="97">
        <v>45672</v>
      </c>
      <c r="C19" s="3"/>
      <c r="D19" s="25"/>
      <c r="E19" s="25"/>
      <c r="F19" s="27" t="e">
        <f t="shared" si="3"/>
        <v>#DIV/0!</v>
      </c>
      <c r="H19" s="6">
        <v>15</v>
      </c>
      <c r="I19" s="97">
        <v>45672</v>
      </c>
      <c r="J19" s="3"/>
      <c r="K19" s="25"/>
      <c r="L19" s="25"/>
      <c r="M19" s="27" t="e">
        <f t="shared" si="4"/>
        <v>#DIV/0!</v>
      </c>
      <c r="O19" s="6">
        <v>15</v>
      </c>
      <c r="P19" s="97">
        <v>45672</v>
      </c>
      <c r="Q19" s="3"/>
      <c r="R19" s="25"/>
      <c r="S19" s="25"/>
      <c r="T19" s="27" t="e">
        <f t="shared" si="5"/>
        <v>#DIV/0!</v>
      </c>
    </row>
    <row r="20" spans="1:20" x14ac:dyDescent="0.25">
      <c r="A20" s="6">
        <v>16</v>
      </c>
      <c r="B20" s="97">
        <v>45679</v>
      </c>
      <c r="C20" s="3"/>
      <c r="D20" s="25"/>
      <c r="E20" s="25"/>
      <c r="F20" s="27" t="e">
        <f t="shared" si="3"/>
        <v>#DIV/0!</v>
      </c>
      <c r="H20" s="6">
        <v>16</v>
      </c>
      <c r="I20" s="97">
        <v>45680</v>
      </c>
      <c r="J20" s="3"/>
      <c r="K20" s="25"/>
      <c r="L20" s="25"/>
      <c r="M20" s="27" t="e">
        <f t="shared" si="4"/>
        <v>#DIV/0!</v>
      </c>
      <c r="O20" s="6">
        <v>16</v>
      </c>
      <c r="P20" s="97">
        <v>45676</v>
      </c>
      <c r="Q20" s="3"/>
      <c r="R20" s="25"/>
      <c r="S20" s="25"/>
      <c r="T20" s="27" t="e">
        <f t="shared" si="5"/>
        <v>#DIV/0!</v>
      </c>
    </row>
    <row r="21" spans="1:20" x14ac:dyDescent="0.25">
      <c r="A21" s="6">
        <v>17</v>
      </c>
      <c r="B21" s="97">
        <v>45686</v>
      </c>
      <c r="C21" s="3"/>
      <c r="D21" s="25"/>
      <c r="E21" s="25"/>
      <c r="F21" s="27" t="e">
        <f t="shared" si="3"/>
        <v>#DIV/0!</v>
      </c>
      <c r="H21" s="6">
        <v>17</v>
      </c>
      <c r="I21" s="97">
        <v>45686</v>
      </c>
      <c r="J21" s="3"/>
      <c r="K21" s="25"/>
      <c r="L21" s="25"/>
      <c r="M21" s="27" t="e">
        <f t="shared" si="4"/>
        <v>#DIV/0!</v>
      </c>
      <c r="O21" s="6">
        <v>17</v>
      </c>
      <c r="P21" s="97">
        <v>45686</v>
      </c>
      <c r="Q21" s="3"/>
      <c r="R21" s="25"/>
      <c r="S21" s="25"/>
      <c r="T21" s="27" t="e">
        <f t="shared" si="5"/>
        <v>#DIV/0!</v>
      </c>
    </row>
    <row r="22" spans="1:20" ht="15.75" thickBot="1" x14ac:dyDescent="0.3">
      <c r="A22" s="7">
        <v>18</v>
      </c>
      <c r="B22" s="99">
        <v>45693</v>
      </c>
      <c r="C22" s="44"/>
      <c r="D22" s="2"/>
      <c r="E22" s="2"/>
      <c r="F22" s="51" t="e">
        <f t="shared" si="3"/>
        <v>#DIV/0!</v>
      </c>
      <c r="H22" s="7">
        <v>18</v>
      </c>
      <c r="I22" s="163"/>
      <c r="J22" s="176"/>
      <c r="K22" s="157"/>
      <c r="L22" s="157"/>
      <c r="M22" s="178" t="e">
        <f t="shared" si="4"/>
        <v>#DIV/0!</v>
      </c>
      <c r="O22" s="7">
        <v>18</v>
      </c>
      <c r="P22" s="99">
        <v>45694</v>
      </c>
      <c r="Q22" s="44"/>
      <c r="R22" s="2"/>
      <c r="S22" s="2"/>
      <c r="T22" s="51" t="e">
        <f t="shared" si="5"/>
        <v>#DIV/0!</v>
      </c>
    </row>
    <row r="23" spans="1:20" ht="15.75" thickBot="1" x14ac:dyDescent="0.3">
      <c r="A23" s="46"/>
      <c r="B23" s="102" t="s">
        <v>25</v>
      </c>
      <c r="C23" s="37">
        <f>SUM(C14:C22)</f>
        <v>2</v>
      </c>
      <c r="D23" s="37">
        <f t="shared" ref="D23:E23" si="6">SUM(D14:D22)</f>
        <v>190</v>
      </c>
      <c r="E23" s="37">
        <f t="shared" si="6"/>
        <v>169</v>
      </c>
      <c r="F23" s="38">
        <f>E23/D23*100</f>
        <v>88.94736842105263</v>
      </c>
      <c r="H23" s="46"/>
      <c r="I23" s="102" t="s">
        <v>25</v>
      </c>
      <c r="J23" s="37">
        <f>SUM(J14:J22)</f>
        <v>9</v>
      </c>
      <c r="K23" s="37">
        <f t="shared" ref="K23:L23" si="7">SUM(K14:K22)</f>
        <v>220</v>
      </c>
      <c r="L23" s="37">
        <f t="shared" si="7"/>
        <v>212</v>
      </c>
      <c r="M23" s="38">
        <f>L23/K23*100</f>
        <v>96.36363636363636</v>
      </c>
      <c r="O23" s="46"/>
      <c r="P23" s="102" t="s">
        <v>25</v>
      </c>
      <c r="Q23" s="37">
        <f>SUM(Q14:Q22)</f>
        <v>6</v>
      </c>
      <c r="R23" s="37">
        <f t="shared" ref="R23:S23" si="8">SUM(R14:R22)</f>
        <v>186</v>
      </c>
      <c r="S23" s="37">
        <f t="shared" si="8"/>
        <v>168</v>
      </c>
      <c r="T23" s="38">
        <f>S23/R23*100</f>
        <v>90.322580645161281</v>
      </c>
    </row>
    <row r="24" spans="1:20" ht="15.75" thickBot="1" x14ac:dyDescent="0.3">
      <c r="A24" s="49" t="s">
        <v>24</v>
      </c>
      <c r="B24" s="94" t="s">
        <v>12</v>
      </c>
      <c r="C24" s="15" t="s">
        <v>20</v>
      </c>
      <c r="D24" s="16" t="s">
        <v>21</v>
      </c>
      <c r="E24" s="16" t="s">
        <v>22</v>
      </c>
      <c r="F24" s="17" t="s">
        <v>23</v>
      </c>
      <c r="H24" s="49" t="s">
        <v>24</v>
      </c>
      <c r="I24" s="94" t="s">
        <v>12</v>
      </c>
      <c r="J24" s="15" t="s">
        <v>20</v>
      </c>
      <c r="K24" s="16" t="s">
        <v>21</v>
      </c>
      <c r="L24" s="16" t="s">
        <v>22</v>
      </c>
      <c r="M24" s="17" t="s">
        <v>23</v>
      </c>
      <c r="O24" s="49" t="s">
        <v>24</v>
      </c>
      <c r="P24" s="94" t="s">
        <v>12</v>
      </c>
      <c r="Q24" s="15" t="s">
        <v>20</v>
      </c>
      <c r="R24" s="16" t="s">
        <v>21</v>
      </c>
      <c r="S24" s="16" t="s">
        <v>22</v>
      </c>
      <c r="T24" s="17" t="s">
        <v>23</v>
      </c>
    </row>
    <row r="25" spans="1:20" x14ac:dyDescent="0.25">
      <c r="A25" s="5">
        <v>19</v>
      </c>
      <c r="B25" s="101">
        <v>45700</v>
      </c>
      <c r="C25" s="43"/>
      <c r="D25" s="4"/>
      <c r="E25" s="4"/>
      <c r="F25" s="22" t="e">
        <f>E25/D25*100</f>
        <v>#DIV/0!</v>
      </c>
      <c r="H25" s="5">
        <v>19</v>
      </c>
      <c r="I25" s="101">
        <v>45700</v>
      </c>
      <c r="J25" s="43"/>
      <c r="K25" s="4"/>
      <c r="L25" s="4"/>
      <c r="M25" s="22" t="e">
        <f>L25/K25*100</f>
        <v>#DIV/0!</v>
      </c>
      <c r="O25" s="5">
        <v>19</v>
      </c>
      <c r="P25" s="101">
        <v>45701</v>
      </c>
      <c r="Q25" s="43"/>
      <c r="R25" s="4"/>
      <c r="S25" s="4"/>
      <c r="T25" s="22" t="e">
        <f>S25/R25*100</f>
        <v>#DIV/0!</v>
      </c>
    </row>
    <row r="26" spans="1:20" x14ac:dyDescent="0.25">
      <c r="A26" s="6">
        <v>20</v>
      </c>
      <c r="B26" s="97">
        <v>45711</v>
      </c>
      <c r="C26" s="3"/>
      <c r="D26" s="25"/>
      <c r="E26" s="25"/>
      <c r="F26" s="26" t="e">
        <f t="shared" ref="F26:F33" si="9">E26/D26*100</f>
        <v>#DIV/0!</v>
      </c>
      <c r="H26" s="6">
        <v>20</v>
      </c>
      <c r="I26" s="97">
        <v>45714</v>
      </c>
      <c r="J26" s="3"/>
      <c r="K26" s="25"/>
      <c r="L26" s="25"/>
      <c r="M26" s="26" t="e">
        <f t="shared" ref="M26:M33" si="10">L26/K26*100</f>
        <v>#DIV/0!</v>
      </c>
      <c r="O26" s="6">
        <v>20</v>
      </c>
      <c r="P26" s="97">
        <v>45714</v>
      </c>
      <c r="Q26" s="3"/>
      <c r="R26" s="25"/>
      <c r="S26" s="25"/>
      <c r="T26" s="26" t="e">
        <f t="shared" ref="T26:T33" si="11">S26/R26*100</f>
        <v>#DIV/0!</v>
      </c>
    </row>
    <row r="27" spans="1:20" x14ac:dyDescent="0.25">
      <c r="A27" s="6">
        <v>21</v>
      </c>
      <c r="B27" s="105"/>
      <c r="C27" s="90"/>
      <c r="D27" s="91"/>
      <c r="E27" s="91"/>
      <c r="F27" s="158" t="e">
        <f t="shared" si="9"/>
        <v>#DIV/0!</v>
      </c>
      <c r="H27" s="6">
        <v>21</v>
      </c>
      <c r="I27" s="97">
        <v>45721</v>
      </c>
      <c r="J27" s="3"/>
      <c r="K27" s="25"/>
      <c r="L27" s="25"/>
      <c r="M27" s="27" t="e">
        <f t="shared" si="10"/>
        <v>#DIV/0!</v>
      </c>
      <c r="O27" s="6">
        <v>21</v>
      </c>
      <c r="P27" s="97">
        <v>45722</v>
      </c>
      <c r="Q27" s="3"/>
      <c r="R27" s="25"/>
      <c r="S27" s="25"/>
      <c r="T27" s="26" t="e">
        <f t="shared" si="11"/>
        <v>#DIV/0!</v>
      </c>
    </row>
    <row r="28" spans="1:20" x14ac:dyDescent="0.25">
      <c r="A28" s="6">
        <v>22</v>
      </c>
      <c r="B28" s="97">
        <v>45728</v>
      </c>
      <c r="C28" s="3"/>
      <c r="D28" s="25"/>
      <c r="E28" s="25"/>
      <c r="F28" s="26" t="e">
        <f t="shared" si="9"/>
        <v>#DIV/0!</v>
      </c>
      <c r="H28" s="6">
        <v>22</v>
      </c>
      <c r="I28" s="172">
        <v>45757</v>
      </c>
      <c r="J28" s="3"/>
      <c r="K28" s="25"/>
      <c r="L28" s="25"/>
      <c r="M28" s="26" t="e">
        <f t="shared" si="10"/>
        <v>#DIV/0!</v>
      </c>
      <c r="O28" s="6">
        <v>22</v>
      </c>
      <c r="P28" s="105"/>
      <c r="Q28" s="90"/>
      <c r="R28" s="91"/>
      <c r="S28" s="91"/>
      <c r="T28" s="107" t="e">
        <f t="shared" si="11"/>
        <v>#DIV/0!</v>
      </c>
    </row>
    <row r="29" spans="1:20" x14ac:dyDescent="0.25">
      <c r="A29" s="6">
        <v>23</v>
      </c>
      <c r="B29" s="97">
        <v>45736</v>
      </c>
      <c r="C29" s="3"/>
      <c r="D29" s="25"/>
      <c r="E29" s="25"/>
      <c r="F29" s="26" t="e">
        <f t="shared" si="9"/>
        <v>#DIV/0!</v>
      </c>
      <c r="H29" s="6">
        <v>23</v>
      </c>
      <c r="I29" s="97">
        <v>45735</v>
      </c>
      <c r="J29" s="3"/>
      <c r="K29" s="25"/>
      <c r="L29" s="25"/>
      <c r="M29" s="27" t="e">
        <f t="shared" si="10"/>
        <v>#DIV/0!</v>
      </c>
      <c r="O29" s="6">
        <v>23</v>
      </c>
      <c r="P29" s="97">
        <v>45735</v>
      </c>
      <c r="Q29" s="3"/>
      <c r="R29" s="25"/>
      <c r="S29" s="25"/>
      <c r="T29" s="27" t="e">
        <f t="shared" si="11"/>
        <v>#DIV/0!</v>
      </c>
    </row>
    <row r="30" spans="1:20" x14ac:dyDescent="0.25">
      <c r="A30" s="6">
        <v>24</v>
      </c>
      <c r="B30" s="97">
        <v>45742</v>
      </c>
      <c r="C30" s="3"/>
      <c r="D30" s="25"/>
      <c r="E30" s="25"/>
      <c r="F30" s="27" t="e">
        <f t="shared" si="9"/>
        <v>#DIV/0!</v>
      </c>
      <c r="H30" s="6">
        <v>24</v>
      </c>
      <c r="I30" s="97">
        <v>45742</v>
      </c>
      <c r="J30" s="3"/>
      <c r="K30" s="25"/>
      <c r="L30" s="25"/>
      <c r="M30" s="27" t="e">
        <f t="shared" si="10"/>
        <v>#DIV/0!</v>
      </c>
      <c r="O30" s="6">
        <v>24</v>
      </c>
      <c r="P30" s="97">
        <v>45743</v>
      </c>
      <c r="Q30" s="3"/>
      <c r="R30" s="25"/>
      <c r="S30" s="25"/>
      <c r="T30" s="27" t="e">
        <f t="shared" si="11"/>
        <v>#DIV/0!</v>
      </c>
    </row>
    <row r="31" spans="1:20" x14ac:dyDescent="0.25">
      <c r="A31" s="32">
        <v>25</v>
      </c>
      <c r="B31" s="98">
        <v>45750</v>
      </c>
      <c r="C31" s="29"/>
      <c r="D31" s="30"/>
      <c r="E31" s="30"/>
      <c r="F31" s="27" t="e">
        <f t="shared" si="9"/>
        <v>#DIV/0!</v>
      </c>
      <c r="H31" s="32">
        <v>25</v>
      </c>
      <c r="I31" s="98">
        <v>45749</v>
      </c>
      <c r="J31" s="29"/>
      <c r="K31" s="30"/>
      <c r="L31" s="30"/>
      <c r="M31" s="27" t="e">
        <f t="shared" si="10"/>
        <v>#DIV/0!</v>
      </c>
      <c r="O31" s="32">
        <v>25</v>
      </c>
      <c r="P31" s="98">
        <v>45749</v>
      </c>
      <c r="Q31" s="29"/>
      <c r="R31" s="30"/>
      <c r="S31" s="30"/>
      <c r="T31" s="27" t="e">
        <f t="shared" si="11"/>
        <v>#DIV/0!</v>
      </c>
    </row>
    <row r="32" spans="1:20" x14ac:dyDescent="0.25">
      <c r="A32" s="32">
        <v>26</v>
      </c>
      <c r="B32" s="159">
        <v>45707</v>
      </c>
      <c r="C32" s="29"/>
      <c r="D32" s="30"/>
      <c r="E32" s="30"/>
      <c r="F32" s="27" t="e">
        <f t="shared" si="9"/>
        <v>#DIV/0!</v>
      </c>
      <c r="H32" s="32">
        <v>26</v>
      </c>
      <c r="I32" s="98">
        <v>45764</v>
      </c>
      <c r="J32" s="29"/>
      <c r="K32" s="30"/>
      <c r="L32" s="30"/>
      <c r="M32" s="27" t="e">
        <f t="shared" si="10"/>
        <v>#DIV/0!</v>
      </c>
      <c r="O32" s="32">
        <v>26</v>
      </c>
      <c r="P32" s="159">
        <v>45707</v>
      </c>
      <c r="Q32" s="29"/>
      <c r="R32" s="30"/>
      <c r="S32" s="30"/>
      <c r="T32" s="27" t="e">
        <f t="shared" si="11"/>
        <v>#DIV/0!</v>
      </c>
    </row>
    <row r="33" spans="1:20" ht="15.75" thickBot="1" x14ac:dyDescent="0.3">
      <c r="A33" s="7">
        <v>27</v>
      </c>
      <c r="B33" s="99">
        <v>45771</v>
      </c>
      <c r="C33" s="44"/>
      <c r="D33" s="2"/>
      <c r="E33" s="2"/>
      <c r="F33" s="45" t="e">
        <f t="shared" si="9"/>
        <v>#DIV/0!</v>
      </c>
      <c r="H33" s="7">
        <v>27</v>
      </c>
      <c r="I33" s="163"/>
      <c r="J33" s="176"/>
      <c r="K33" s="157"/>
      <c r="L33" s="157"/>
      <c r="M33" s="177" t="e">
        <f t="shared" si="10"/>
        <v>#DIV/0!</v>
      </c>
      <c r="O33" s="7">
        <v>27</v>
      </c>
      <c r="P33" s="99">
        <v>45770</v>
      </c>
      <c r="Q33" s="44"/>
      <c r="R33" s="2"/>
      <c r="S33" s="2"/>
      <c r="T33" s="45" t="e">
        <f t="shared" si="11"/>
        <v>#DIV/0!</v>
      </c>
    </row>
    <row r="34" spans="1:20" s="1" customFormat="1" ht="15.75" thickBot="1" x14ac:dyDescent="0.3">
      <c r="A34" s="108"/>
      <c r="B34" s="47" t="s">
        <v>25</v>
      </c>
      <c r="C34" s="37">
        <f>SUM(C25:C33)</f>
        <v>0</v>
      </c>
      <c r="D34" s="37">
        <f>SUM(D25:D33)</f>
        <v>0</v>
      </c>
      <c r="E34" s="37">
        <f>SUM(E25:E33)</f>
        <v>0</v>
      </c>
      <c r="F34" s="48" t="e">
        <f>E34/D34*100</f>
        <v>#DIV/0!</v>
      </c>
      <c r="H34" s="108"/>
      <c r="I34" s="47" t="s">
        <v>25</v>
      </c>
      <c r="J34" s="37">
        <f>SUM(J25:J33)</f>
        <v>0</v>
      </c>
      <c r="K34" s="37">
        <f>SUM(K25:K33)</f>
        <v>0</v>
      </c>
      <c r="L34" s="37">
        <f>SUM(L25:L33)</f>
        <v>0</v>
      </c>
      <c r="M34" s="48" t="e">
        <f>L34/K34*100</f>
        <v>#DIV/0!</v>
      </c>
      <c r="O34" s="108"/>
      <c r="P34" s="47" t="s">
        <v>25</v>
      </c>
      <c r="Q34" s="37">
        <f>SUM(Q25:Q33)</f>
        <v>0</v>
      </c>
      <c r="R34" s="37">
        <f>SUM(R25:R33)</f>
        <v>0</v>
      </c>
      <c r="S34" s="37">
        <f>SUM(S25:S33)</f>
        <v>0</v>
      </c>
      <c r="T34" s="48" t="e">
        <f>S34/R34*100</f>
        <v>#DIV/0!</v>
      </c>
    </row>
    <row r="35" spans="1:20" ht="15.75" thickBot="1" x14ac:dyDescent="0.3">
      <c r="B35" s="10" t="s">
        <v>44</v>
      </c>
      <c r="I35" s="10" t="s">
        <v>2</v>
      </c>
      <c r="J35" s="1"/>
      <c r="K35" s="1"/>
      <c r="M35" s="1"/>
      <c r="P35" s="10" t="s">
        <v>4</v>
      </c>
      <c r="Q35" s="1"/>
      <c r="R35" s="1"/>
      <c r="T35" s="1"/>
    </row>
    <row r="36" spans="1:20" ht="15.75" thickBot="1" x14ac:dyDescent="0.3">
      <c r="A36" s="9" t="s">
        <v>24</v>
      </c>
      <c r="B36" s="95" t="s">
        <v>6</v>
      </c>
      <c r="C36" s="11" t="s">
        <v>20</v>
      </c>
      <c r="D36" s="12" t="s">
        <v>21</v>
      </c>
      <c r="E36" s="12" t="s">
        <v>22</v>
      </c>
      <c r="F36" s="13" t="s">
        <v>23</v>
      </c>
      <c r="H36" s="9" t="s">
        <v>24</v>
      </c>
      <c r="I36" s="95" t="s">
        <v>6</v>
      </c>
      <c r="J36" s="11" t="s">
        <v>20</v>
      </c>
      <c r="K36" s="12" t="s">
        <v>21</v>
      </c>
      <c r="L36" s="12" t="s">
        <v>22</v>
      </c>
      <c r="M36" s="13" t="s">
        <v>23</v>
      </c>
      <c r="O36" s="9" t="s">
        <v>24</v>
      </c>
      <c r="P36" s="95" t="s">
        <v>6</v>
      </c>
      <c r="Q36" s="11" t="s">
        <v>20</v>
      </c>
      <c r="R36" s="12" t="s">
        <v>21</v>
      </c>
      <c r="S36" s="12" t="s">
        <v>22</v>
      </c>
      <c r="T36" s="13" t="s">
        <v>23</v>
      </c>
    </row>
    <row r="37" spans="1:20" x14ac:dyDescent="0.25">
      <c r="A37" s="18">
        <v>1</v>
      </c>
      <c r="B37" s="179"/>
      <c r="C37" s="180"/>
      <c r="D37" s="181"/>
      <c r="E37" s="181"/>
      <c r="F37" s="182" t="e">
        <f>E37/D37*100</f>
        <v>#DIV/0!</v>
      </c>
      <c r="H37" s="18">
        <v>1</v>
      </c>
      <c r="I37" s="96">
        <v>45905</v>
      </c>
      <c r="J37" s="19">
        <v>2</v>
      </c>
      <c r="K37" s="20">
        <v>117</v>
      </c>
      <c r="L37" s="20">
        <v>110</v>
      </c>
      <c r="M37" s="21">
        <f>L37/K37*100</f>
        <v>94.01709401709401</v>
      </c>
      <c r="O37" s="18">
        <v>1</v>
      </c>
      <c r="P37" s="96">
        <v>45905</v>
      </c>
      <c r="Q37" s="19">
        <v>4</v>
      </c>
      <c r="R37" s="20">
        <v>91</v>
      </c>
      <c r="S37" s="20">
        <v>86</v>
      </c>
      <c r="T37" s="21">
        <f>S37/R37*100</f>
        <v>94.505494505494497</v>
      </c>
    </row>
    <row r="38" spans="1:20" x14ac:dyDescent="0.25">
      <c r="A38" s="24">
        <v>2</v>
      </c>
      <c r="B38" s="97">
        <v>45908</v>
      </c>
      <c r="C38" s="3">
        <v>6</v>
      </c>
      <c r="D38" s="25">
        <v>107</v>
      </c>
      <c r="E38" s="25">
        <v>107</v>
      </c>
      <c r="F38" s="50">
        <f>E38/D38*100</f>
        <v>100</v>
      </c>
      <c r="H38" s="24">
        <v>2</v>
      </c>
      <c r="I38" s="97">
        <v>45912</v>
      </c>
      <c r="J38" s="3">
        <v>4</v>
      </c>
      <c r="K38" s="25">
        <v>117</v>
      </c>
      <c r="L38" s="25">
        <v>114</v>
      </c>
      <c r="M38" s="26">
        <f>L38/K38*100</f>
        <v>97.435897435897431</v>
      </c>
      <c r="O38" s="24">
        <v>2</v>
      </c>
      <c r="P38" s="97">
        <v>45912</v>
      </c>
      <c r="Q38" s="3">
        <v>4</v>
      </c>
      <c r="R38" s="25">
        <v>91</v>
      </c>
      <c r="S38" s="25">
        <v>82</v>
      </c>
      <c r="T38" s="26">
        <f>S38/R38*100</f>
        <v>90.109890109890117</v>
      </c>
    </row>
    <row r="39" spans="1:20" x14ac:dyDescent="0.25">
      <c r="A39" s="24">
        <v>3</v>
      </c>
      <c r="B39" s="97">
        <v>45919</v>
      </c>
      <c r="C39" s="3">
        <v>2</v>
      </c>
      <c r="D39" s="25">
        <v>118</v>
      </c>
      <c r="E39" s="25">
        <v>95</v>
      </c>
      <c r="F39" s="26">
        <f t="shared" ref="F39:F45" si="12">E39/D39*100</f>
        <v>80.508474576271183</v>
      </c>
      <c r="H39" s="24">
        <v>3</v>
      </c>
      <c r="I39" s="97">
        <v>45919</v>
      </c>
      <c r="J39" s="3">
        <v>4</v>
      </c>
      <c r="K39" s="25">
        <v>105</v>
      </c>
      <c r="L39" s="25">
        <v>97</v>
      </c>
      <c r="M39" s="26">
        <f t="shared" ref="M39:M45" si="13">L39/K39*100</f>
        <v>92.38095238095238</v>
      </c>
      <c r="O39" s="24">
        <v>3</v>
      </c>
      <c r="P39" s="97">
        <v>45919</v>
      </c>
      <c r="Q39" s="3">
        <v>4</v>
      </c>
      <c r="R39" s="25">
        <v>93</v>
      </c>
      <c r="S39" s="25">
        <v>90</v>
      </c>
      <c r="T39" s="26">
        <f t="shared" ref="T39:T45" si="14">S39/R39*100</f>
        <v>96.774193548387103</v>
      </c>
    </row>
    <row r="40" spans="1:20" x14ac:dyDescent="0.25">
      <c r="A40" s="24">
        <v>4</v>
      </c>
      <c r="B40" s="97">
        <v>45922</v>
      </c>
      <c r="C40" s="3">
        <v>4</v>
      </c>
      <c r="D40" s="25">
        <v>105</v>
      </c>
      <c r="E40" s="25">
        <v>105</v>
      </c>
      <c r="F40" s="50">
        <f t="shared" si="12"/>
        <v>100</v>
      </c>
      <c r="H40" s="24">
        <v>4</v>
      </c>
      <c r="I40" s="97">
        <v>45925</v>
      </c>
      <c r="J40" s="3">
        <v>0</v>
      </c>
      <c r="K40" s="25">
        <v>113</v>
      </c>
      <c r="L40" s="25">
        <v>81</v>
      </c>
      <c r="M40" s="26">
        <f t="shared" si="13"/>
        <v>71.681415929203538</v>
      </c>
      <c r="O40" s="24">
        <v>4</v>
      </c>
      <c r="P40" s="97">
        <v>45922</v>
      </c>
      <c r="Q40" s="3">
        <v>2</v>
      </c>
      <c r="R40" s="25">
        <v>97</v>
      </c>
      <c r="S40" s="25">
        <v>87</v>
      </c>
      <c r="T40" s="26">
        <f t="shared" si="14"/>
        <v>89.690721649484544</v>
      </c>
    </row>
    <row r="41" spans="1:20" x14ac:dyDescent="0.25">
      <c r="A41" s="24">
        <v>5</v>
      </c>
      <c r="B41" s="97">
        <v>45932</v>
      </c>
      <c r="C41" s="3">
        <v>2</v>
      </c>
      <c r="D41" s="25">
        <v>120</v>
      </c>
      <c r="E41" s="25">
        <v>102</v>
      </c>
      <c r="F41" s="26">
        <f t="shared" si="12"/>
        <v>85</v>
      </c>
      <c r="H41" s="24">
        <v>5</v>
      </c>
      <c r="I41" s="105"/>
      <c r="J41" s="90"/>
      <c r="K41" s="91"/>
      <c r="L41" s="91"/>
      <c r="M41" s="106" t="e">
        <f t="shared" si="13"/>
        <v>#DIV/0!</v>
      </c>
      <c r="O41" s="24">
        <v>5</v>
      </c>
      <c r="P41" s="97">
        <v>45933</v>
      </c>
      <c r="Q41" s="3">
        <v>6</v>
      </c>
      <c r="R41" s="25">
        <v>91</v>
      </c>
      <c r="S41" s="25">
        <v>91</v>
      </c>
      <c r="T41" s="50">
        <f t="shared" si="14"/>
        <v>100</v>
      </c>
    </row>
    <row r="42" spans="1:20" x14ac:dyDescent="0.25">
      <c r="A42" s="24">
        <v>6</v>
      </c>
      <c r="B42" s="97">
        <v>45936</v>
      </c>
      <c r="C42" s="3">
        <v>4</v>
      </c>
      <c r="D42" s="25">
        <v>111</v>
      </c>
      <c r="E42" s="25">
        <v>109</v>
      </c>
      <c r="F42" s="26">
        <f t="shared" si="12"/>
        <v>98.198198198198199</v>
      </c>
      <c r="H42" s="24">
        <v>6</v>
      </c>
      <c r="I42" s="97">
        <v>45940</v>
      </c>
      <c r="J42" s="3">
        <v>2</v>
      </c>
      <c r="K42" s="25">
        <v>121</v>
      </c>
      <c r="L42" s="25">
        <v>105</v>
      </c>
      <c r="M42" s="26">
        <f t="shared" si="13"/>
        <v>86.776859504132233</v>
      </c>
      <c r="O42" s="24">
        <v>6</v>
      </c>
      <c r="P42" s="97">
        <v>45940</v>
      </c>
      <c r="Q42" s="3">
        <v>4</v>
      </c>
      <c r="R42" s="25">
        <v>91</v>
      </c>
      <c r="S42" s="25">
        <v>87</v>
      </c>
      <c r="T42" s="26">
        <f t="shared" si="14"/>
        <v>95.604395604395606</v>
      </c>
    </row>
    <row r="43" spans="1:20" x14ac:dyDescent="0.25">
      <c r="A43" s="28">
        <v>7</v>
      </c>
      <c r="B43" s="98">
        <v>45946</v>
      </c>
      <c r="C43" s="29">
        <v>4</v>
      </c>
      <c r="D43" s="30">
        <v>113</v>
      </c>
      <c r="E43" s="30">
        <v>108</v>
      </c>
      <c r="F43" s="26">
        <f t="shared" si="12"/>
        <v>95.575221238938056</v>
      </c>
      <c r="H43" s="28">
        <v>7</v>
      </c>
      <c r="I43" s="98">
        <v>45946</v>
      </c>
      <c r="J43" s="29">
        <v>4</v>
      </c>
      <c r="K43" s="30">
        <v>108</v>
      </c>
      <c r="L43" s="30">
        <v>103</v>
      </c>
      <c r="M43" s="26">
        <f t="shared" si="13"/>
        <v>95.370370370370367</v>
      </c>
      <c r="O43" s="28">
        <v>7</v>
      </c>
      <c r="P43" s="193"/>
      <c r="Q43" s="164"/>
      <c r="R43" s="165"/>
      <c r="S43" s="165"/>
      <c r="T43" s="107" t="e">
        <f t="shared" si="14"/>
        <v>#DIV/0!</v>
      </c>
    </row>
    <row r="44" spans="1:20" x14ac:dyDescent="0.25">
      <c r="A44" s="28">
        <v>8</v>
      </c>
      <c r="B44" s="98">
        <v>45957</v>
      </c>
      <c r="C44" s="29">
        <v>6</v>
      </c>
      <c r="D44" s="30">
        <v>128</v>
      </c>
      <c r="E44" s="30">
        <v>128</v>
      </c>
      <c r="F44" s="50">
        <f t="shared" si="12"/>
        <v>100</v>
      </c>
      <c r="H44" s="28">
        <v>8</v>
      </c>
      <c r="I44" s="98">
        <v>45961</v>
      </c>
      <c r="J44" s="29">
        <v>2</v>
      </c>
      <c r="K44" s="30">
        <v>105</v>
      </c>
      <c r="L44" s="30">
        <v>101</v>
      </c>
      <c r="M44" s="26">
        <f t="shared" si="13"/>
        <v>96.19047619047619</v>
      </c>
      <c r="O44" s="28">
        <v>8</v>
      </c>
      <c r="P44" s="98">
        <v>45961</v>
      </c>
      <c r="Q44" s="29">
        <v>2</v>
      </c>
      <c r="R44" s="30">
        <v>91</v>
      </c>
      <c r="S44" s="30">
        <v>80</v>
      </c>
      <c r="T44" s="26">
        <f t="shared" si="14"/>
        <v>87.912087912087912</v>
      </c>
    </row>
    <row r="45" spans="1:20" ht="15.75" thickBot="1" x14ac:dyDescent="0.3">
      <c r="A45" s="28">
        <v>9</v>
      </c>
      <c r="B45" s="99">
        <v>45968</v>
      </c>
      <c r="C45" s="29">
        <v>1</v>
      </c>
      <c r="D45" s="30">
        <v>120</v>
      </c>
      <c r="E45" s="30">
        <v>100</v>
      </c>
      <c r="F45" s="31">
        <f t="shared" si="12"/>
        <v>83.333333333333343</v>
      </c>
      <c r="H45" s="28">
        <v>9</v>
      </c>
      <c r="I45" s="99">
        <v>45967</v>
      </c>
      <c r="J45" s="29">
        <v>5</v>
      </c>
      <c r="K45" s="30">
        <v>113</v>
      </c>
      <c r="L45" s="30">
        <v>113</v>
      </c>
      <c r="M45" s="207">
        <f t="shared" si="13"/>
        <v>100</v>
      </c>
      <c r="O45" s="28">
        <v>9</v>
      </c>
      <c r="P45" s="99">
        <v>45968</v>
      </c>
      <c r="Q45" s="29">
        <v>2</v>
      </c>
      <c r="R45" s="30">
        <v>91</v>
      </c>
      <c r="S45" s="30">
        <v>72</v>
      </c>
      <c r="T45" s="31">
        <f t="shared" si="14"/>
        <v>79.120879120879124</v>
      </c>
    </row>
    <row r="46" spans="1:20" s="1" customFormat="1" ht="15.75" thickBot="1" x14ac:dyDescent="0.3">
      <c r="A46" s="57"/>
      <c r="B46" s="10" t="s">
        <v>25</v>
      </c>
      <c r="C46" s="34">
        <f>SUM(C37:C45)</f>
        <v>29</v>
      </c>
      <c r="D46" s="35">
        <f>SUM(D37:D45)</f>
        <v>922</v>
      </c>
      <c r="E46" s="35">
        <f>SUM(E37:E45)</f>
        <v>854</v>
      </c>
      <c r="F46" s="36">
        <f>E46/D46*100</f>
        <v>92.624728850325383</v>
      </c>
      <c r="G46" s="109"/>
      <c r="H46" s="57"/>
      <c r="I46" s="10" t="s">
        <v>25</v>
      </c>
      <c r="J46" s="34">
        <f>SUM(J37:J45)</f>
        <v>23</v>
      </c>
      <c r="K46" s="35">
        <f>SUM(K37:K45)</f>
        <v>899</v>
      </c>
      <c r="L46" s="35">
        <f>SUM(L37:L45)</f>
        <v>824</v>
      </c>
      <c r="M46" s="36">
        <f>L46/K46*100</f>
        <v>91.657397107897665</v>
      </c>
      <c r="N46" s="109"/>
      <c r="O46" s="57"/>
      <c r="P46" s="10" t="s">
        <v>25</v>
      </c>
      <c r="Q46" s="34">
        <f>SUM(Q37:Q45)</f>
        <v>28</v>
      </c>
      <c r="R46" s="35">
        <f>SUM(R37:R45)</f>
        <v>736</v>
      </c>
      <c r="S46" s="35">
        <f>SUM(S37:S45)</f>
        <v>675</v>
      </c>
      <c r="T46" s="36">
        <f>S46/R46*100</f>
        <v>91.71195652173914</v>
      </c>
    </row>
    <row r="47" spans="1:20" ht="15.75" thickBot="1" x14ac:dyDescent="0.3">
      <c r="A47" s="39" t="s">
        <v>24</v>
      </c>
      <c r="B47" s="100" t="s">
        <v>7</v>
      </c>
      <c r="C47" s="40" t="s">
        <v>20</v>
      </c>
      <c r="D47" s="41" t="s">
        <v>21</v>
      </c>
      <c r="E47" s="41" t="s">
        <v>22</v>
      </c>
      <c r="F47" s="42" t="s">
        <v>23</v>
      </c>
      <c r="H47" s="39" t="s">
        <v>24</v>
      </c>
      <c r="I47" s="100" t="s">
        <v>7</v>
      </c>
      <c r="J47" s="40" t="s">
        <v>20</v>
      </c>
      <c r="K47" s="41" t="s">
        <v>21</v>
      </c>
      <c r="L47" s="41" t="s">
        <v>22</v>
      </c>
      <c r="M47" s="42" t="s">
        <v>23</v>
      </c>
      <c r="O47" s="39" t="s">
        <v>24</v>
      </c>
      <c r="P47" s="100" t="s">
        <v>7</v>
      </c>
      <c r="Q47" s="40" t="s">
        <v>20</v>
      </c>
      <c r="R47" s="41" t="s">
        <v>21</v>
      </c>
      <c r="S47" s="41" t="s">
        <v>22</v>
      </c>
      <c r="T47" s="42" t="s">
        <v>23</v>
      </c>
    </row>
    <row r="48" spans="1:20" x14ac:dyDescent="0.25">
      <c r="A48" s="5">
        <v>10</v>
      </c>
      <c r="B48" s="183"/>
      <c r="C48" s="184"/>
      <c r="D48" s="185"/>
      <c r="E48" s="185"/>
      <c r="F48" s="186" t="e">
        <f>E48/D48*100</f>
        <v>#DIV/0!</v>
      </c>
      <c r="H48" s="5">
        <v>10</v>
      </c>
      <c r="I48" s="225">
        <v>46003</v>
      </c>
      <c r="J48" s="43"/>
      <c r="K48" s="4"/>
      <c r="L48" s="4"/>
      <c r="M48" s="23" t="e">
        <f>L48/K48*100</f>
        <v>#DIV/0!</v>
      </c>
      <c r="O48" s="5">
        <v>10</v>
      </c>
      <c r="P48" s="101">
        <v>45974</v>
      </c>
      <c r="Q48" s="43">
        <v>0</v>
      </c>
      <c r="R48" s="4">
        <v>91</v>
      </c>
      <c r="S48" s="4">
        <v>74</v>
      </c>
      <c r="T48" s="23">
        <f>S48/R48*100</f>
        <v>81.318681318681314</v>
      </c>
    </row>
    <row r="49" spans="1:20" x14ac:dyDescent="0.25">
      <c r="A49" s="6">
        <v>11</v>
      </c>
      <c r="B49" s="97">
        <v>45981</v>
      </c>
      <c r="C49" s="3">
        <v>4</v>
      </c>
      <c r="D49" s="25">
        <v>118</v>
      </c>
      <c r="E49" s="25">
        <v>108</v>
      </c>
      <c r="F49" s="26">
        <f t="shared" ref="F49:F56" si="15">E49/D49*100</f>
        <v>91.525423728813564</v>
      </c>
      <c r="H49" s="6">
        <v>11</v>
      </c>
      <c r="I49" s="97">
        <v>45982</v>
      </c>
      <c r="J49" s="3">
        <v>0</v>
      </c>
      <c r="K49" s="25">
        <v>105</v>
      </c>
      <c r="L49" s="25">
        <v>85</v>
      </c>
      <c r="M49" s="26">
        <f t="shared" ref="M49:M56" si="16">L49/K49*100</f>
        <v>80.952380952380949</v>
      </c>
      <c r="O49" s="6">
        <v>11</v>
      </c>
      <c r="P49" s="97">
        <v>45982</v>
      </c>
      <c r="Q49" s="3">
        <v>4</v>
      </c>
      <c r="R49" s="25">
        <v>91</v>
      </c>
      <c r="S49" s="25">
        <v>89</v>
      </c>
      <c r="T49" s="26">
        <f t="shared" ref="T49:T56" si="17">S49/R49*100</f>
        <v>97.802197802197796</v>
      </c>
    </row>
    <row r="50" spans="1:20" x14ac:dyDescent="0.25">
      <c r="A50" s="6">
        <v>12</v>
      </c>
      <c r="B50" s="97">
        <v>45985</v>
      </c>
      <c r="C50" s="3"/>
      <c r="D50" s="25"/>
      <c r="E50" s="25"/>
      <c r="F50" s="27" t="e">
        <f t="shared" si="15"/>
        <v>#DIV/0!</v>
      </c>
      <c r="H50" s="6">
        <v>12</v>
      </c>
      <c r="I50" s="97">
        <v>45985</v>
      </c>
      <c r="J50" s="3"/>
      <c r="K50" s="25"/>
      <c r="L50" s="25"/>
      <c r="M50" s="26" t="e">
        <f t="shared" si="16"/>
        <v>#DIV/0!</v>
      </c>
      <c r="O50" s="6">
        <v>12</v>
      </c>
      <c r="P50" s="97">
        <v>45989</v>
      </c>
      <c r="Q50" s="3"/>
      <c r="R50" s="25"/>
      <c r="S50" s="25"/>
      <c r="T50" s="27" t="e">
        <f t="shared" si="17"/>
        <v>#DIV/0!</v>
      </c>
    </row>
    <row r="51" spans="1:20" x14ac:dyDescent="0.25">
      <c r="A51" s="6">
        <v>13</v>
      </c>
      <c r="B51" s="97">
        <v>45996</v>
      </c>
      <c r="C51" s="3"/>
      <c r="D51" s="25"/>
      <c r="E51" s="25"/>
      <c r="F51" s="27" t="e">
        <f t="shared" si="15"/>
        <v>#DIV/0!</v>
      </c>
      <c r="H51" s="6">
        <v>13</v>
      </c>
      <c r="I51" s="97">
        <v>45996</v>
      </c>
      <c r="J51" s="3"/>
      <c r="K51" s="25"/>
      <c r="L51" s="25"/>
      <c r="M51" s="27" t="e">
        <f t="shared" si="16"/>
        <v>#DIV/0!</v>
      </c>
      <c r="O51" s="6">
        <v>13</v>
      </c>
      <c r="P51" s="97">
        <v>45996</v>
      </c>
      <c r="Q51" s="3"/>
      <c r="R51" s="25"/>
      <c r="S51" s="25"/>
      <c r="T51" s="27" t="e">
        <f t="shared" si="17"/>
        <v>#DIV/0!</v>
      </c>
    </row>
    <row r="52" spans="1:20" x14ac:dyDescent="0.25">
      <c r="A52" s="6">
        <v>14</v>
      </c>
      <c r="B52" s="97">
        <v>45662</v>
      </c>
      <c r="C52" s="3"/>
      <c r="D52" s="25"/>
      <c r="E52" s="25"/>
      <c r="F52" s="27" t="e">
        <f t="shared" si="15"/>
        <v>#DIV/0!</v>
      </c>
      <c r="H52" s="6">
        <v>14</v>
      </c>
      <c r="I52" s="105"/>
      <c r="J52" s="90"/>
      <c r="K52" s="91"/>
      <c r="L52" s="91"/>
      <c r="M52" s="158" t="e">
        <f t="shared" si="16"/>
        <v>#DIV/0!</v>
      </c>
      <c r="O52" s="6">
        <v>14</v>
      </c>
      <c r="P52" s="97">
        <v>45665</v>
      </c>
      <c r="Q52" s="3"/>
      <c r="R52" s="25"/>
      <c r="S52" s="25"/>
      <c r="T52" s="27" t="e">
        <f t="shared" si="17"/>
        <v>#DIV/0!</v>
      </c>
    </row>
    <row r="53" spans="1:20" x14ac:dyDescent="0.25">
      <c r="A53" s="6">
        <v>15</v>
      </c>
      <c r="B53" s="97">
        <v>45673</v>
      </c>
      <c r="C53" s="3"/>
      <c r="D53" s="25"/>
      <c r="E53" s="25"/>
      <c r="F53" s="27" t="e">
        <f t="shared" si="15"/>
        <v>#DIV/0!</v>
      </c>
      <c r="H53" s="6">
        <v>15</v>
      </c>
      <c r="I53" s="97">
        <v>45673</v>
      </c>
      <c r="J53" s="3"/>
      <c r="K53" s="25"/>
      <c r="L53" s="25"/>
      <c r="M53" s="27" t="e">
        <f t="shared" si="16"/>
        <v>#DIV/0!</v>
      </c>
      <c r="O53" s="6">
        <v>15</v>
      </c>
      <c r="P53" s="97">
        <v>45673</v>
      </c>
      <c r="Q53" s="3"/>
      <c r="R53" s="25"/>
      <c r="S53" s="25"/>
      <c r="T53" s="27" t="e">
        <f t="shared" si="17"/>
        <v>#DIV/0!</v>
      </c>
    </row>
    <row r="54" spans="1:20" x14ac:dyDescent="0.25">
      <c r="A54" s="6">
        <v>16</v>
      </c>
      <c r="B54" s="97">
        <v>45676</v>
      </c>
      <c r="C54" s="3"/>
      <c r="D54" s="25"/>
      <c r="E54" s="25"/>
      <c r="F54" s="27" t="e">
        <f t="shared" si="15"/>
        <v>#DIV/0!</v>
      </c>
      <c r="H54" s="6">
        <v>16</v>
      </c>
      <c r="I54" s="97">
        <v>45680</v>
      </c>
      <c r="J54" s="3"/>
      <c r="K54" s="25"/>
      <c r="L54" s="25"/>
      <c r="M54" s="27" t="e">
        <f t="shared" si="16"/>
        <v>#DIV/0!</v>
      </c>
      <c r="O54" s="6">
        <v>16</v>
      </c>
      <c r="P54" s="105"/>
      <c r="Q54" s="90"/>
      <c r="R54" s="91"/>
      <c r="S54" s="91"/>
      <c r="T54" s="158" t="e">
        <f t="shared" si="17"/>
        <v>#DIV/0!</v>
      </c>
    </row>
    <row r="55" spans="1:20" x14ac:dyDescent="0.25">
      <c r="A55" s="6">
        <v>17</v>
      </c>
      <c r="B55" s="97">
        <v>45687</v>
      </c>
      <c r="C55" s="3"/>
      <c r="D55" s="25"/>
      <c r="E55" s="25"/>
      <c r="F55" s="27" t="e">
        <f t="shared" si="15"/>
        <v>#DIV/0!</v>
      </c>
      <c r="H55" s="6">
        <v>17</v>
      </c>
      <c r="I55" s="97">
        <v>45687</v>
      </c>
      <c r="J55" s="3"/>
      <c r="K55" s="25"/>
      <c r="L55" s="25"/>
      <c r="M55" s="27" t="e">
        <f t="shared" si="16"/>
        <v>#DIV/0!</v>
      </c>
      <c r="O55" s="6">
        <v>17</v>
      </c>
      <c r="P55" s="97">
        <v>45686</v>
      </c>
      <c r="Q55" s="3"/>
      <c r="R55" s="25"/>
      <c r="S55" s="25"/>
      <c r="T55" s="27" t="e">
        <f t="shared" si="17"/>
        <v>#DIV/0!</v>
      </c>
    </row>
    <row r="56" spans="1:20" ht="15.75" thickBot="1" x14ac:dyDescent="0.3">
      <c r="A56" s="7">
        <v>18</v>
      </c>
      <c r="B56" s="99">
        <v>45690</v>
      </c>
      <c r="C56" s="44"/>
      <c r="D56" s="2"/>
      <c r="E56" s="2"/>
      <c r="F56" s="51" t="e">
        <f t="shared" si="15"/>
        <v>#DIV/0!</v>
      </c>
      <c r="H56" s="7">
        <v>18</v>
      </c>
      <c r="I56" s="99">
        <v>45694</v>
      </c>
      <c r="J56" s="44"/>
      <c r="K56" s="2"/>
      <c r="L56" s="2"/>
      <c r="M56" s="51" t="e">
        <f t="shared" si="16"/>
        <v>#DIV/0!</v>
      </c>
      <c r="O56" s="7">
        <v>18</v>
      </c>
      <c r="P56" s="99">
        <v>45694</v>
      </c>
      <c r="Q56" s="44"/>
      <c r="R56" s="2"/>
      <c r="S56" s="2"/>
      <c r="T56" s="51" t="e">
        <f t="shared" si="17"/>
        <v>#DIV/0!</v>
      </c>
    </row>
    <row r="57" spans="1:20" ht="15.75" thickBot="1" x14ac:dyDescent="0.3">
      <c r="A57" s="46"/>
      <c r="B57" s="102" t="s">
        <v>25</v>
      </c>
      <c r="C57" s="37">
        <f>SUM(C48:C56)</f>
        <v>4</v>
      </c>
      <c r="D57" s="37">
        <f t="shared" ref="D57:E57" si="18">SUM(D48:D56)</f>
        <v>118</v>
      </c>
      <c r="E57" s="37">
        <f t="shared" si="18"/>
        <v>108</v>
      </c>
      <c r="F57" s="38">
        <f>E57/D57*100</f>
        <v>91.525423728813564</v>
      </c>
      <c r="H57" s="46"/>
      <c r="I57" s="102" t="s">
        <v>25</v>
      </c>
      <c r="J57" s="37">
        <f>SUM(J48:J56)</f>
        <v>0</v>
      </c>
      <c r="K57" s="37">
        <f t="shared" ref="K57:L57" si="19">SUM(K48:K56)</f>
        <v>105</v>
      </c>
      <c r="L57" s="37">
        <f t="shared" si="19"/>
        <v>85</v>
      </c>
      <c r="M57" s="38">
        <f>L57/K57*100</f>
        <v>80.952380952380949</v>
      </c>
      <c r="O57" s="46"/>
      <c r="P57" s="102" t="s">
        <v>25</v>
      </c>
      <c r="Q57" s="37">
        <f>SUM(Q48:Q56)</f>
        <v>4</v>
      </c>
      <c r="R57" s="37">
        <f t="shared" ref="R57:S57" si="20">SUM(R48:R56)</f>
        <v>182</v>
      </c>
      <c r="S57" s="37">
        <f t="shared" si="20"/>
        <v>163</v>
      </c>
      <c r="T57" s="38">
        <f>S57/R57*100</f>
        <v>89.560439560439562</v>
      </c>
    </row>
    <row r="58" spans="1:20" ht="15.75" thickBot="1" x14ac:dyDescent="0.3">
      <c r="A58" s="49" t="s">
        <v>24</v>
      </c>
      <c r="B58" s="94" t="s">
        <v>12</v>
      </c>
      <c r="C58" s="15" t="s">
        <v>20</v>
      </c>
      <c r="D58" s="16" t="s">
        <v>21</v>
      </c>
      <c r="E58" s="16" t="s">
        <v>22</v>
      </c>
      <c r="F58" s="17" t="s">
        <v>23</v>
      </c>
      <c r="H58" s="49" t="s">
        <v>24</v>
      </c>
      <c r="I58" s="94" t="s">
        <v>12</v>
      </c>
      <c r="J58" s="15" t="s">
        <v>20</v>
      </c>
      <c r="K58" s="16" t="s">
        <v>21</v>
      </c>
      <c r="L58" s="16" t="s">
        <v>22</v>
      </c>
      <c r="M58" s="17" t="s">
        <v>23</v>
      </c>
      <c r="O58" s="49" t="s">
        <v>24</v>
      </c>
      <c r="P58" s="94" t="s">
        <v>12</v>
      </c>
      <c r="Q58" s="15" t="s">
        <v>20</v>
      </c>
      <c r="R58" s="16" t="s">
        <v>21</v>
      </c>
      <c r="S58" s="16" t="s">
        <v>22</v>
      </c>
      <c r="T58" s="17" t="s">
        <v>23</v>
      </c>
    </row>
    <row r="59" spans="1:20" x14ac:dyDescent="0.25">
      <c r="A59" s="5">
        <v>19</v>
      </c>
      <c r="B59" s="183"/>
      <c r="C59" s="184"/>
      <c r="D59" s="185"/>
      <c r="E59" s="185"/>
      <c r="F59" s="187" t="e">
        <f>E59/D59*100</f>
        <v>#DIV/0!</v>
      </c>
      <c r="H59" s="5">
        <v>19</v>
      </c>
      <c r="I59" s="101">
        <v>45701</v>
      </c>
      <c r="J59" s="43"/>
      <c r="K59" s="4"/>
      <c r="L59" s="4"/>
      <c r="M59" s="22" t="e">
        <f>L59/K59*100</f>
        <v>#DIV/0!</v>
      </c>
      <c r="O59" s="5">
        <v>19</v>
      </c>
      <c r="P59" s="101">
        <v>45701</v>
      </c>
      <c r="Q59" s="43"/>
      <c r="R59" s="4"/>
      <c r="S59" s="4"/>
      <c r="T59" s="23" t="e">
        <f>S59/R59*100</f>
        <v>#DIV/0!</v>
      </c>
    </row>
    <row r="60" spans="1:20" x14ac:dyDescent="0.25">
      <c r="A60" s="6">
        <v>20</v>
      </c>
      <c r="B60" s="97">
        <v>45711</v>
      </c>
      <c r="C60" s="3"/>
      <c r="D60" s="25"/>
      <c r="E60" s="25"/>
      <c r="F60" s="26" t="e">
        <f t="shared" ref="F60:F67" si="21">E60/D60*100</f>
        <v>#DIV/0!</v>
      </c>
      <c r="H60" s="6">
        <v>20</v>
      </c>
      <c r="I60" s="97">
        <v>45715</v>
      </c>
      <c r="J60" s="3"/>
      <c r="K60" s="25"/>
      <c r="L60" s="25"/>
      <c r="M60" s="26" t="e">
        <f t="shared" ref="M60:M67" si="22">L60/K60*100</f>
        <v>#DIV/0!</v>
      </c>
      <c r="O60" s="6">
        <v>20</v>
      </c>
      <c r="P60" s="97">
        <v>45715</v>
      </c>
      <c r="Q60" s="3"/>
      <c r="R60" s="25"/>
      <c r="S60" s="25"/>
      <c r="T60" s="26" t="e">
        <f t="shared" ref="T60:T67" si="23">S60/R60*100</f>
        <v>#DIV/0!</v>
      </c>
    </row>
    <row r="61" spans="1:20" x14ac:dyDescent="0.25">
      <c r="A61" s="6">
        <v>21</v>
      </c>
      <c r="B61" s="97">
        <v>45722</v>
      </c>
      <c r="C61" s="3"/>
      <c r="D61" s="25"/>
      <c r="E61" s="25"/>
      <c r="F61" s="26" t="e">
        <f t="shared" si="21"/>
        <v>#DIV/0!</v>
      </c>
      <c r="H61" s="6">
        <v>21</v>
      </c>
      <c r="I61" s="97">
        <v>45722</v>
      </c>
      <c r="J61" s="3"/>
      <c r="K61" s="25"/>
      <c r="L61" s="25"/>
      <c r="M61" s="27" t="e">
        <f t="shared" si="22"/>
        <v>#DIV/0!</v>
      </c>
      <c r="O61" s="6">
        <v>21</v>
      </c>
      <c r="P61" s="97">
        <v>45722</v>
      </c>
      <c r="Q61" s="3"/>
      <c r="R61" s="25"/>
      <c r="S61" s="25"/>
      <c r="T61" s="27" t="e">
        <f t="shared" si="23"/>
        <v>#DIV/0!</v>
      </c>
    </row>
    <row r="62" spans="1:20" x14ac:dyDescent="0.25">
      <c r="A62" s="6">
        <v>22</v>
      </c>
      <c r="B62" s="97">
        <v>45725</v>
      </c>
      <c r="C62" s="3"/>
      <c r="D62" s="25"/>
      <c r="E62" s="25"/>
      <c r="F62" s="26" t="e">
        <f t="shared" si="21"/>
        <v>#DIV/0!</v>
      </c>
      <c r="H62" s="6">
        <v>22</v>
      </c>
      <c r="I62" s="97">
        <v>45728</v>
      </c>
      <c r="J62" s="3"/>
      <c r="K62" s="25"/>
      <c r="L62" s="25"/>
      <c r="M62" s="26" t="e">
        <f t="shared" si="22"/>
        <v>#DIV/0!</v>
      </c>
      <c r="O62" s="6">
        <v>22</v>
      </c>
      <c r="P62" s="97">
        <v>45725</v>
      </c>
      <c r="Q62" s="3"/>
      <c r="R62" s="25"/>
      <c r="S62" s="25"/>
      <c r="T62" s="26" t="e">
        <f t="shared" si="23"/>
        <v>#DIV/0!</v>
      </c>
    </row>
    <row r="63" spans="1:20" x14ac:dyDescent="0.25">
      <c r="A63" s="6">
        <v>23</v>
      </c>
      <c r="B63" s="97">
        <v>45735</v>
      </c>
      <c r="C63" s="3"/>
      <c r="D63" s="25"/>
      <c r="E63" s="25"/>
      <c r="F63" s="27" t="e">
        <f t="shared" si="21"/>
        <v>#DIV/0!</v>
      </c>
      <c r="H63" s="6">
        <v>23</v>
      </c>
      <c r="I63" s="105"/>
      <c r="J63" s="90"/>
      <c r="K63" s="91"/>
      <c r="L63" s="91"/>
      <c r="M63" s="158" t="e">
        <f t="shared" si="22"/>
        <v>#DIV/0!</v>
      </c>
      <c r="O63" s="6">
        <v>23</v>
      </c>
      <c r="P63" s="97">
        <v>45736</v>
      </c>
      <c r="Q63" s="3"/>
      <c r="R63" s="25"/>
      <c r="S63" s="25"/>
      <c r="T63" s="27" t="e">
        <f t="shared" si="23"/>
        <v>#DIV/0!</v>
      </c>
    </row>
    <row r="64" spans="1:20" x14ac:dyDescent="0.25">
      <c r="A64" s="6">
        <v>24</v>
      </c>
      <c r="B64" s="97">
        <v>45739</v>
      </c>
      <c r="C64" s="3"/>
      <c r="D64" s="25"/>
      <c r="E64" s="25"/>
      <c r="F64" s="27" t="e">
        <f t="shared" si="21"/>
        <v>#DIV/0!</v>
      </c>
      <c r="H64" s="6">
        <v>24</v>
      </c>
      <c r="I64" s="192">
        <v>45708</v>
      </c>
      <c r="J64" s="3"/>
      <c r="K64" s="25"/>
      <c r="L64" s="25"/>
      <c r="M64" s="27" t="e">
        <f t="shared" si="22"/>
        <v>#DIV/0!</v>
      </c>
      <c r="O64" s="6">
        <v>24</v>
      </c>
      <c r="P64" s="192">
        <v>45708</v>
      </c>
      <c r="Q64" s="3"/>
      <c r="R64" s="25"/>
      <c r="S64" s="25"/>
      <c r="T64" s="27" t="e">
        <f t="shared" si="23"/>
        <v>#DIV/0!</v>
      </c>
    </row>
    <row r="65" spans="1:20" x14ac:dyDescent="0.25">
      <c r="A65" s="32">
        <v>25</v>
      </c>
      <c r="B65" s="98">
        <v>45749</v>
      </c>
      <c r="C65" s="29"/>
      <c r="D65" s="30"/>
      <c r="E65" s="30"/>
      <c r="F65" s="27" t="e">
        <f t="shared" si="21"/>
        <v>#DIV/0!</v>
      </c>
      <c r="H65" s="32">
        <v>25</v>
      </c>
      <c r="I65" s="98">
        <v>45749</v>
      </c>
      <c r="J65" s="29"/>
      <c r="K65" s="30"/>
      <c r="L65" s="30"/>
      <c r="M65" s="27" t="e">
        <f t="shared" si="22"/>
        <v>#DIV/0!</v>
      </c>
      <c r="O65" s="32">
        <v>25</v>
      </c>
      <c r="P65" s="193"/>
      <c r="Q65" s="164"/>
      <c r="R65" s="165"/>
      <c r="S65" s="165"/>
      <c r="T65" s="158" t="e">
        <f t="shared" si="23"/>
        <v>#DIV/0!</v>
      </c>
    </row>
    <row r="66" spans="1:20" x14ac:dyDescent="0.25">
      <c r="A66" s="32">
        <v>26</v>
      </c>
      <c r="B66" s="98">
        <v>45760</v>
      </c>
      <c r="C66" s="29"/>
      <c r="D66" s="30"/>
      <c r="E66" s="30"/>
      <c r="F66" s="27" t="e">
        <f t="shared" si="21"/>
        <v>#DIV/0!</v>
      </c>
      <c r="H66" s="32">
        <v>26</v>
      </c>
      <c r="I66" s="98">
        <v>45764</v>
      </c>
      <c r="J66" s="29"/>
      <c r="K66" s="30"/>
      <c r="L66" s="30"/>
      <c r="M66" s="27" t="e">
        <f t="shared" si="22"/>
        <v>#DIV/0!</v>
      </c>
      <c r="O66" s="32">
        <v>26</v>
      </c>
      <c r="P66" s="98">
        <v>45764</v>
      </c>
      <c r="Q66" s="29"/>
      <c r="R66" s="30"/>
      <c r="S66" s="30"/>
      <c r="T66" s="26" t="e">
        <f t="shared" si="23"/>
        <v>#DIV/0!</v>
      </c>
    </row>
    <row r="67" spans="1:20" ht="15.75" thickBot="1" x14ac:dyDescent="0.3">
      <c r="A67" s="7">
        <v>27</v>
      </c>
      <c r="B67" s="99">
        <v>45771</v>
      </c>
      <c r="C67" s="44"/>
      <c r="D67" s="2"/>
      <c r="E67" s="2"/>
      <c r="F67" s="45" t="e">
        <f t="shared" si="21"/>
        <v>#DIV/0!</v>
      </c>
      <c r="H67" s="7">
        <v>27</v>
      </c>
      <c r="I67" s="99">
        <v>45770</v>
      </c>
      <c r="J67" s="44"/>
      <c r="K67" s="2"/>
      <c r="L67" s="2"/>
      <c r="M67" s="45" t="e">
        <f t="shared" si="22"/>
        <v>#DIV/0!</v>
      </c>
      <c r="O67" s="7">
        <v>27</v>
      </c>
      <c r="P67" s="99">
        <v>45771</v>
      </c>
      <c r="Q67" s="44"/>
      <c r="R67" s="2"/>
      <c r="S67" s="2"/>
      <c r="T67" s="45" t="e">
        <f t="shared" si="23"/>
        <v>#DIV/0!</v>
      </c>
    </row>
    <row r="68" spans="1:20" s="1" customFormat="1" ht="15.75" thickBot="1" x14ac:dyDescent="0.3">
      <c r="A68" s="108"/>
      <c r="B68" s="47" t="s">
        <v>25</v>
      </c>
      <c r="C68" s="37">
        <f>SUM(C59:C67)</f>
        <v>0</v>
      </c>
      <c r="D68" s="37">
        <f>SUM(D59:D67)</f>
        <v>0</v>
      </c>
      <c r="E68" s="37">
        <f>SUM(E59:E67)</f>
        <v>0</v>
      </c>
      <c r="F68" s="48" t="e">
        <f>E68/D68*100</f>
        <v>#DIV/0!</v>
      </c>
      <c r="H68" s="108"/>
      <c r="I68" s="47" t="s">
        <v>25</v>
      </c>
      <c r="J68" s="37">
        <f>SUM(J59:J67)</f>
        <v>0</v>
      </c>
      <c r="K68" s="37">
        <f>SUM(K59:K67)</f>
        <v>0</v>
      </c>
      <c r="L68" s="37">
        <f>SUM(L59:L67)</f>
        <v>0</v>
      </c>
      <c r="M68" s="48" t="e">
        <f>L68/K68*100</f>
        <v>#DIV/0!</v>
      </c>
      <c r="O68" s="108"/>
      <c r="P68" s="47" t="s">
        <v>25</v>
      </c>
      <c r="Q68" s="37">
        <f>SUM(Q59:Q67)</f>
        <v>0</v>
      </c>
      <c r="R68" s="37">
        <f>SUM(R59:R67)</f>
        <v>0</v>
      </c>
      <c r="S68" s="37">
        <f>SUM(S59:S67)</f>
        <v>0</v>
      </c>
      <c r="T68" s="48" t="e">
        <f>S68/R68*100</f>
        <v>#DIV/0!</v>
      </c>
    </row>
    <row r="69" spans="1:20" s="1" customFormat="1" ht="15.75" thickBot="1" x14ac:dyDescent="0.3">
      <c r="B69" s="10" t="s">
        <v>3</v>
      </c>
      <c r="I69" s="10" t="s">
        <v>5</v>
      </c>
      <c r="P69" s="10" t="s">
        <v>37</v>
      </c>
    </row>
    <row r="70" spans="1:20" ht="15.75" thickBot="1" x14ac:dyDescent="0.3">
      <c r="A70" s="9" t="s">
        <v>24</v>
      </c>
      <c r="B70" s="95" t="s">
        <v>6</v>
      </c>
      <c r="C70" s="11" t="s">
        <v>20</v>
      </c>
      <c r="D70" s="12" t="s">
        <v>21</v>
      </c>
      <c r="E70" s="12" t="s">
        <v>22</v>
      </c>
      <c r="F70" s="13" t="s">
        <v>23</v>
      </c>
      <c r="H70" s="9" t="s">
        <v>24</v>
      </c>
      <c r="I70" s="95" t="s">
        <v>6</v>
      </c>
      <c r="J70" s="11" t="s">
        <v>20</v>
      </c>
      <c r="K70" s="12" t="s">
        <v>21</v>
      </c>
      <c r="L70" s="12" t="s">
        <v>22</v>
      </c>
      <c r="M70" s="13" t="s">
        <v>23</v>
      </c>
      <c r="O70" s="9" t="s">
        <v>24</v>
      </c>
      <c r="P70" s="95" t="s">
        <v>6</v>
      </c>
      <c r="Q70" s="11" t="s">
        <v>20</v>
      </c>
      <c r="R70" s="12" t="s">
        <v>21</v>
      </c>
      <c r="S70" s="12" t="s">
        <v>22</v>
      </c>
      <c r="T70" s="13" t="s">
        <v>23</v>
      </c>
    </row>
    <row r="71" spans="1:20" x14ac:dyDescent="0.25">
      <c r="A71" s="18">
        <v>1</v>
      </c>
      <c r="B71" s="96">
        <v>45905</v>
      </c>
      <c r="C71" s="19">
        <v>4</v>
      </c>
      <c r="D71" s="20">
        <v>113</v>
      </c>
      <c r="E71" s="20">
        <v>111</v>
      </c>
      <c r="F71" s="21">
        <f>E71/D71*100</f>
        <v>98.230088495575217</v>
      </c>
      <c r="H71" s="18">
        <v>1</v>
      </c>
      <c r="I71" s="96">
        <v>45904</v>
      </c>
      <c r="J71" s="19">
        <v>4</v>
      </c>
      <c r="K71" s="20">
        <v>100</v>
      </c>
      <c r="L71" s="20">
        <v>95</v>
      </c>
      <c r="M71" s="21">
        <f>L71/K71*100</f>
        <v>95</v>
      </c>
      <c r="O71" s="18">
        <v>1</v>
      </c>
      <c r="P71" s="96">
        <v>45904</v>
      </c>
      <c r="Q71" s="19">
        <v>6</v>
      </c>
      <c r="R71" s="20">
        <v>106</v>
      </c>
      <c r="S71" s="20">
        <v>106</v>
      </c>
      <c r="T71" s="21">
        <f>S71/R71*100</f>
        <v>100</v>
      </c>
    </row>
    <row r="72" spans="1:20" x14ac:dyDescent="0.25">
      <c r="A72" s="24">
        <v>2</v>
      </c>
      <c r="B72" s="97">
        <v>45912</v>
      </c>
      <c r="C72" s="3">
        <v>2</v>
      </c>
      <c r="D72" s="25">
        <v>104</v>
      </c>
      <c r="E72" s="25">
        <v>86</v>
      </c>
      <c r="F72" s="26">
        <f>E72/D72*100</f>
        <v>82.692307692307693</v>
      </c>
      <c r="H72" s="24">
        <v>2</v>
      </c>
      <c r="I72" s="97">
        <v>45912</v>
      </c>
      <c r="J72" s="3">
        <v>2</v>
      </c>
      <c r="K72" s="25">
        <v>100</v>
      </c>
      <c r="L72" s="25">
        <v>84</v>
      </c>
      <c r="M72" s="26">
        <f>L72/K72*100</f>
        <v>84</v>
      </c>
      <c r="O72" s="24">
        <v>2</v>
      </c>
      <c r="P72" s="105"/>
      <c r="Q72" s="90"/>
      <c r="R72" s="91"/>
      <c r="S72" s="91"/>
      <c r="T72" s="106" t="e">
        <f>S72/R72*100</f>
        <v>#DIV/0!</v>
      </c>
    </row>
    <row r="73" spans="1:20" x14ac:dyDescent="0.25">
      <c r="A73" s="24">
        <v>3</v>
      </c>
      <c r="B73" s="97">
        <v>45953</v>
      </c>
      <c r="C73" s="3">
        <v>2</v>
      </c>
      <c r="D73" s="25">
        <v>98</v>
      </c>
      <c r="E73" s="25">
        <v>91</v>
      </c>
      <c r="F73" s="26">
        <f t="shared" ref="F73:F79" si="24">E73/D73*100</f>
        <v>92.857142857142861</v>
      </c>
      <c r="H73" s="24">
        <v>3</v>
      </c>
      <c r="I73" s="97">
        <v>45919</v>
      </c>
      <c r="J73" s="3">
        <v>2</v>
      </c>
      <c r="K73" s="25">
        <v>100</v>
      </c>
      <c r="L73" s="25">
        <v>80</v>
      </c>
      <c r="M73" s="26">
        <f t="shared" ref="M73:M79" si="25">L73/K73*100</f>
        <v>80</v>
      </c>
      <c r="O73" s="24">
        <v>3</v>
      </c>
      <c r="P73" s="97">
        <v>45919</v>
      </c>
      <c r="Q73" s="3">
        <v>2</v>
      </c>
      <c r="R73" s="25">
        <v>96</v>
      </c>
      <c r="S73" s="25">
        <v>87</v>
      </c>
      <c r="T73" s="26">
        <f t="shared" ref="T73:T79" si="26">S73/R73*100</f>
        <v>90.625</v>
      </c>
    </row>
    <row r="74" spans="1:20" x14ac:dyDescent="0.25">
      <c r="A74" s="24">
        <v>4</v>
      </c>
      <c r="B74" s="97">
        <v>45926</v>
      </c>
      <c r="C74" s="3">
        <v>4</v>
      </c>
      <c r="D74" s="25">
        <v>104</v>
      </c>
      <c r="E74" s="25">
        <v>91</v>
      </c>
      <c r="F74" s="26">
        <f t="shared" si="24"/>
        <v>87.5</v>
      </c>
      <c r="H74" s="24">
        <v>4</v>
      </c>
      <c r="I74" s="97">
        <v>45926</v>
      </c>
      <c r="J74" s="3">
        <v>6</v>
      </c>
      <c r="K74" s="25">
        <v>100</v>
      </c>
      <c r="L74" s="25">
        <v>100</v>
      </c>
      <c r="M74" s="50">
        <f t="shared" si="25"/>
        <v>100</v>
      </c>
      <c r="O74" s="24">
        <v>4</v>
      </c>
      <c r="P74" s="97">
        <v>45926</v>
      </c>
      <c r="Q74" s="3">
        <v>2</v>
      </c>
      <c r="R74" s="25">
        <v>108</v>
      </c>
      <c r="S74" s="25">
        <v>89</v>
      </c>
      <c r="T74" s="26">
        <f t="shared" si="26"/>
        <v>82.407407407407405</v>
      </c>
    </row>
    <row r="75" spans="1:20" x14ac:dyDescent="0.25">
      <c r="A75" s="24">
        <v>5</v>
      </c>
      <c r="B75" s="97">
        <v>45932</v>
      </c>
      <c r="C75" s="3">
        <v>2</v>
      </c>
      <c r="D75" s="25">
        <v>106</v>
      </c>
      <c r="E75" s="25">
        <v>94</v>
      </c>
      <c r="F75" s="26">
        <f t="shared" si="24"/>
        <v>88.679245283018872</v>
      </c>
      <c r="H75" s="24">
        <v>5</v>
      </c>
      <c r="I75" s="97">
        <v>45933</v>
      </c>
      <c r="J75" s="3">
        <v>3</v>
      </c>
      <c r="K75" s="25">
        <v>100</v>
      </c>
      <c r="L75" s="25">
        <v>95</v>
      </c>
      <c r="M75" s="26">
        <f t="shared" si="25"/>
        <v>95</v>
      </c>
      <c r="O75" s="24">
        <v>5</v>
      </c>
      <c r="P75" s="97">
        <v>45933</v>
      </c>
      <c r="Q75" s="3">
        <v>3</v>
      </c>
      <c r="R75" s="25">
        <v>108</v>
      </c>
      <c r="S75" s="25">
        <v>101</v>
      </c>
      <c r="T75" s="26">
        <f t="shared" si="26"/>
        <v>93.518518518518519</v>
      </c>
    </row>
    <row r="76" spans="1:20" x14ac:dyDescent="0.25">
      <c r="A76" s="24">
        <v>6</v>
      </c>
      <c r="B76" s="105"/>
      <c r="C76" s="90"/>
      <c r="D76" s="91"/>
      <c r="E76" s="91"/>
      <c r="F76" s="107" t="e">
        <f t="shared" si="24"/>
        <v>#DIV/0!</v>
      </c>
      <c r="H76" s="24">
        <v>6</v>
      </c>
      <c r="I76" s="97">
        <v>45954</v>
      </c>
      <c r="J76" s="3">
        <v>6</v>
      </c>
      <c r="K76" s="25">
        <v>100</v>
      </c>
      <c r="L76" s="25">
        <v>100</v>
      </c>
      <c r="M76" s="50">
        <f t="shared" si="25"/>
        <v>100</v>
      </c>
      <c r="O76" s="24">
        <v>6</v>
      </c>
      <c r="P76" s="97">
        <v>45936</v>
      </c>
      <c r="Q76" s="3">
        <v>2</v>
      </c>
      <c r="R76" s="25">
        <v>108</v>
      </c>
      <c r="S76" s="25">
        <v>101</v>
      </c>
      <c r="T76" s="26">
        <f t="shared" si="26"/>
        <v>93.518518518518519</v>
      </c>
    </row>
    <row r="77" spans="1:20" x14ac:dyDescent="0.25">
      <c r="A77" s="28">
        <v>7</v>
      </c>
      <c r="B77" s="98">
        <v>45947</v>
      </c>
      <c r="C77" s="29">
        <v>2</v>
      </c>
      <c r="D77" s="30">
        <v>102</v>
      </c>
      <c r="E77" s="30">
        <v>82</v>
      </c>
      <c r="F77" s="26">
        <f t="shared" si="24"/>
        <v>80.392156862745097</v>
      </c>
      <c r="H77" s="28">
        <v>7</v>
      </c>
      <c r="I77" s="98">
        <v>45947</v>
      </c>
      <c r="J77" s="29">
        <v>4</v>
      </c>
      <c r="K77" s="30">
        <v>100</v>
      </c>
      <c r="L77" s="30">
        <v>86</v>
      </c>
      <c r="M77" s="26">
        <f t="shared" si="25"/>
        <v>86</v>
      </c>
      <c r="O77" s="28">
        <v>7</v>
      </c>
      <c r="P77" s="98">
        <v>45951</v>
      </c>
      <c r="Q77" s="29">
        <v>4</v>
      </c>
      <c r="R77" s="30">
        <v>108</v>
      </c>
      <c r="S77" s="30">
        <v>82</v>
      </c>
      <c r="T77" s="26">
        <f t="shared" si="26"/>
        <v>75.925925925925924</v>
      </c>
    </row>
    <row r="78" spans="1:20" x14ac:dyDescent="0.25">
      <c r="A78" s="28">
        <v>8</v>
      </c>
      <c r="B78" s="98">
        <v>45957</v>
      </c>
      <c r="C78" s="29">
        <v>0</v>
      </c>
      <c r="D78" s="30">
        <v>102</v>
      </c>
      <c r="E78" s="30">
        <v>74</v>
      </c>
      <c r="F78" s="26">
        <f t="shared" si="24"/>
        <v>72.549019607843135</v>
      </c>
      <c r="H78" s="28">
        <v>8</v>
      </c>
      <c r="I78" s="193"/>
      <c r="J78" s="164"/>
      <c r="K78" s="165"/>
      <c r="L78" s="165"/>
      <c r="M78" s="107" t="e">
        <f t="shared" si="25"/>
        <v>#DIV/0!</v>
      </c>
      <c r="O78" s="28">
        <v>8</v>
      </c>
      <c r="P78" s="98">
        <v>45961</v>
      </c>
      <c r="Q78" s="29">
        <v>4</v>
      </c>
      <c r="R78" s="30">
        <v>108</v>
      </c>
      <c r="S78" s="30">
        <v>106</v>
      </c>
      <c r="T78" s="26">
        <f t="shared" si="26"/>
        <v>98.148148148148152</v>
      </c>
    </row>
    <row r="79" spans="1:20" ht="15.75" thickBot="1" x14ac:dyDescent="0.3">
      <c r="A79" s="28">
        <v>9</v>
      </c>
      <c r="B79" s="99">
        <v>45968</v>
      </c>
      <c r="C79" s="29">
        <v>6</v>
      </c>
      <c r="D79" s="30">
        <v>104</v>
      </c>
      <c r="E79" s="30">
        <v>104</v>
      </c>
      <c r="F79" s="207">
        <f t="shared" si="24"/>
        <v>100</v>
      </c>
      <c r="H79" s="28">
        <v>9</v>
      </c>
      <c r="I79" s="99">
        <v>45968</v>
      </c>
      <c r="J79" s="29">
        <v>5</v>
      </c>
      <c r="K79" s="30">
        <v>100</v>
      </c>
      <c r="L79" s="30">
        <v>100</v>
      </c>
      <c r="M79" s="207">
        <f t="shared" si="25"/>
        <v>100</v>
      </c>
      <c r="O79" s="28">
        <v>9</v>
      </c>
      <c r="P79" s="99">
        <v>45968</v>
      </c>
      <c r="Q79" s="29">
        <v>4</v>
      </c>
      <c r="R79" s="30">
        <v>108</v>
      </c>
      <c r="S79" s="30">
        <v>102</v>
      </c>
      <c r="T79" s="31">
        <f t="shared" si="26"/>
        <v>94.444444444444443</v>
      </c>
    </row>
    <row r="80" spans="1:20" ht="15.75" thickBot="1" x14ac:dyDescent="0.3">
      <c r="A80" s="33"/>
      <c r="B80" s="95" t="s">
        <v>25</v>
      </c>
      <c r="C80" s="34">
        <f>SUM(C71:C79)</f>
        <v>22</v>
      </c>
      <c r="D80" s="35">
        <f>SUM(D71:D79)</f>
        <v>833</v>
      </c>
      <c r="E80" s="35">
        <f>SUM(E71:E79)</f>
        <v>733</v>
      </c>
      <c r="F80" s="36">
        <f>E80/D80*100</f>
        <v>87.995198079231699</v>
      </c>
      <c r="G80" s="14"/>
      <c r="H80" s="33"/>
      <c r="I80" s="95" t="s">
        <v>25</v>
      </c>
      <c r="J80" s="34">
        <f>SUM(J71:J79)</f>
        <v>32</v>
      </c>
      <c r="K80" s="35">
        <f>SUM(K71:K79)</f>
        <v>800</v>
      </c>
      <c r="L80" s="35">
        <f>SUM(L71:L79)</f>
        <v>740</v>
      </c>
      <c r="M80" s="36">
        <f>L80/K80*100</f>
        <v>92.5</v>
      </c>
      <c r="O80" s="33"/>
      <c r="P80" s="95" t="s">
        <v>25</v>
      </c>
      <c r="Q80" s="34">
        <f>SUM(Q71:Q79)</f>
        <v>27</v>
      </c>
      <c r="R80" s="35">
        <f>SUM(R71:R79)</f>
        <v>850</v>
      </c>
      <c r="S80" s="35">
        <f>SUM(S71:S79)</f>
        <v>774</v>
      </c>
      <c r="T80" s="36">
        <f>S80/R80*100</f>
        <v>91.058823529411768</v>
      </c>
    </row>
    <row r="81" spans="1:20" s="1" customFormat="1" ht="15.75" thickBot="1" x14ac:dyDescent="0.3">
      <c r="A81" s="112" t="s">
        <v>24</v>
      </c>
      <c r="B81" s="112" t="s">
        <v>7</v>
      </c>
      <c r="C81" s="40" t="s">
        <v>20</v>
      </c>
      <c r="D81" s="41" t="s">
        <v>21</v>
      </c>
      <c r="E81" s="41" t="s">
        <v>22</v>
      </c>
      <c r="F81" s="42" t="s">
        <v>23</v>
      </c>
      <c r="H81" s="112" t="s">
        <v>24</v>
      </c>
      <c r="I81" s="112" t="s">
        <v>7</v>
      </c>
      <c r="J81" s="40" t="s">
        <v>20</v>
      </c>
      <c r="K81" s="41" t="s">
        <v>21</v>
      </c>
      <c r="L81" s="41" t="s">
        <v>22</v>
      </c>
      <c r="M81" s="42" t="s">
        <v>23</v>
      </c>
      <c r="O81" s="112" t="s">
        <v>24</v>
      </c>
      <c r="P81" s="112" t="s">
        <v>7</v>
      </c>
      <c r="Q81" s="40" t="s">
        <v>20</v>
      </c>
      <c r="R81" s="41" t="s">
        <v>21</v>
      </c>
      <c r="S81" s="41" t="s">
        <v>22</v>
      </c>
      <c r="T81" s="42" t="s">
        <v>23</v>
      </c>
    </row>
    <row r="82" spans="1:20" x14ac:dyDescent="0.25">
      <c r="A82" s="5">
        <v>10</v>
      </c>
      <c r="B82" s="225">
        <v>46003</v>
      </c>
      <c r="C82" s="43"/>
      <c r="D82" s="4"/>
      <c r="E82" s="4"/>
      <c r="F82" s="23" t="e">
        <f>E82/D82*100</f>
        <v>#DIV/0!</v>
      </c>
      <c r="H82" s="5">
        <v>10</v>
      </c>
      <c r="I82" s="101">
        <v>45975</v>
      </c>
      <c r="J82" s="43">
        <v>6</v>
      </c>
      <c r="K82" s="4">
        <v>100</v>
      </c>
      <c r="L82" s="4">
        <v>100</v>
      </c>
      <c r="M82" s="216">
        <f>L82/K82*100</f>
        <v>100</v>
      </c>
      <c r="N82" s="153">
        <v>45975</v>
      </c>
      <c r="O82" s="154">
        <v>10</v>
      </c>
      <c r="P82" s="101">
        <v>45975</v>
      </c>
      <c r="Q82" s="43">
        <v>3</v>
      </c>
      <c r="R82" s="4">
        <v>104</v>
      </c>
      <c r="S82" s="4">
        <v>103</v>
      </c>
      <c r="T82" s="23">
        <f>S82/R82*100</f>
        <v>99.038461538461547</v>
      </c>
    </row>
    <row r="83" spans="1:20" x14ac:dyDescent="0.25">
      <c r="A83" s="6">
        <v>11</v>
      </c>
      <c r="B83" s="97">
        <v>45982</v>
      </c>
      <c r="C83" s="3">
        <v>2</v>
      </c>
      <c r="D83" s="25">
        <v>102</v>
      </c>
      <c r="E83" s="25">
        <v>76</v>
      </c>
      <c r="F83" s="26">
        <f t="shared" ref="F83:F90" si="27">E83/D83*100</f>
        <v>74.509803921568633</v>
      </c>
      <c r="H83" s="6">
        <v>11</v>
      </c>
      <c r="I83" s="97">
        <v>45984</v>
      </c>
      <c r="J83" s="3">
        <v>6</v>
      </c>
      <c r="K83" s="25">
        <v>100</v>
      </c>
      <c r="L83" s="25">
        <v>100</v>
      </c>
      <c r="M83" s="50">
        <f t="shared" ref="M83:M90" si="28">L83/K83*100</f>
        <v>100</v>
      </c>
      <c r="O83" s="6">
        <v>11</v>
      </c>
      <c r="P83" s="105"/>
      <c r="Q83" s="90"/>
      <c r="R83" s="91"/>
      <c r="S83" s="91"/>
      <c r="T83" s="106" t="e">
        <f t="shared" ref="T83:T90" si="29">S83/R83*100</f>
        <v>#DIV/0!</v>
      </c>
    </row>
    <row r="84" spans="1:20" x14ac:dyDescent="0.25">
      <c r="A84" s="6">
        <v>12</v>
      </c>
      <c r="B84" s="97">
        <v>45989</v>
      </c>
      <c r="C84" s="3"/>
      <c r="D84" s="25"/>
      <c r="E84" s="25"/>
      <c r="F84" s="27" t="e">
        <f t="shared" si="27"/>
        <v>#DIV/0!</v>
      </c>
      <c r="H84" s="6">
        <v>12</v>
      </c>
      <c r="I84" s="97">
        <v>45989</v>
      </c>
      <c r="J84" s="3"/>
      <c r="K84" s="25"/>
      <c r="L84" s="25"/>
      <c r="M84" s="27" t="e">
        <f t="shared" si="28"/>
        <v>#DIV/0!</v>
      </c>
      <c r="O84" s="6">
        <v>12</v>
      </c>
      <c r="P84" s="97">
        <v>45988</v>
      </c>
      <c r="Q84" s="3"/>
      <c r="R84" s="25"/>
      <c r="S84" s="25"/>
      <c r="T84" s="27" t="e">
        <f t="shared" si="29"/>
        <v>#DIV/0!</v>
      </c>
    </row>
    <row r="85" spans="1:20" x14ac:dyDescent="0.25">
      <c r="A85" s="6">
        <v>13</v>
      </c>
      <c r="B85" s="97">
        <v>45996</v>
      </c>
      <c r="C85" s="3"/>
      <c r="D85" s="25"/>
      <c r="E85" s="25"/>
      <c r="F85" s="26" t="e">
        <f t="shared" si="27"/>
        <v>#DIV/0!</v>
      </c>
      <c r="H85" s="6">
        <v>13</v>
      </c>
      <c r="I85" s="97">
        <v>45995</v>
      </c>
      <c r="J85" s="3"/>
      <c r="K85" s="25"/>
      <c r="L85" s="25"/>
      <c r="M85" s="26" t="e">
        <f t="shared" si="28"/>
        <v>#DIV/0!</v>
      </c>
      <c r="O85" s="6">
        <v>13</v>
      </c>
      <c r="P85" s="97">
        <v>45996</v>
      </c>
      <c r="Q85" s="3"/>
      <c r="R85" s="25"/>
      <c r="S85" s="25"/>
      <c r="T85" s="27" t="e">
        <f t="shared" si="29"/>
        <v>#DIV/0!</v>
      </c>
    </row>
    <row r="86" spans="1:20" x14ac:dyDescent="0.25">
      <c r="A86" s="6">
        <v>14</v>
      </c>
      <c r="B86" s="97">
        <v>45666</v>
      </c>
      <c r="C86" s="3"/>
      <c r="D86" s="25"/>
      <c r="E86" s="25"/>
      <c r="F86" s="27" t="e">
        <f t="shared" si="27"/>
        <v>#DIV/0!</v>
      </c>
      <c r="H86" s="6">
        <v>14</v>
      </c>
      <c r="I86" s="97">
        <v>45666</v>
      </c>
      <c r="J86" s="3"/>
      <c r="K86" s="25"/>
      <c r="L86" s="25"/>
      <c r="M86" s="27" t="e">
        <f t="shared" si="28"/>
        <v>#DIV/0!</v>
      </c>
      <c r="O86" s="6">
        <v>14</v>
      </c>
      <c r="P86" s="97">
        <v>45666</v>
      </c>
      <c r="Q86" s="3"/>
      <c r="R86" s="25"/>
      <c r="S86" s="25"/>
      <c r="T86" s="26" t="e">
        <f t="shared" si="29"/>
        <v>#DIV/0!</v>
      </c>
    </row>
    <row r="87" spans="1:20" x14ac:dyDescent="0.25">
      <c r="A87" s="6">
        <v>15</v>
      </c>
      <c r="B87" s="105"/>
      <c r="C87" s="90"/>
      <c r="D87" s="91"/>
      <c r="E87" s="91"/>
      <c r="F87" s="107" t="e">
        <f t="shared" si="27"/>
        <v>#DIV/0!</v>
      </c>
      <c r="H87" s="6">
        <v>15</v>
      </c>
      <c r="I87" s="97">
        <v>45672</v>
      </c>
      <c r="J87" s="3"/>
      <c r="K87" s="25"/>
      <c r="L87" s="25"/>
      <c r="M87" s="27" t="e">
        <f t="shared" si="28"/>
        <v>#DIV/0!</v>
      </c>
      <c r="O87" s="6">
        <v>15</v>
      </c>
      <c r="P87" s="97">
        <v>45673</v>
      </c>
      <c r="Q87" s="3"/>
      <c r="R87" s="25"/>
      <c r="S87" s="25"/>
      <c r="T87" s="27" t="e">
        <f t="shared" si="29"/>
        <v>#DIV/0!</v>
      </c>
    </row>
    <row r="88" spans="1:20" x14ac:dyDescent="0.25">
      <c r="A88" s="6">
        <v>16</v>
      </c>
      <c r="B88" s="97">
        <v>45680</v>
      </c>
      <c r="C88" s="3"/>
      <c r="D88" s="25"/>
      <c r="E88" s="25"/>
      <c r="F88" s="27" t="e">
        <f t="shared" si="27"/>
        <v>#DIV/0!</v>
      </c>
      <c r="H88" s="6">
        <v>16</v>
      </c>
      <c r="I88" s="97">
        <v>45680</v>
      </c>
      <c r="J88" s="3"/>
      <c r="K88" s="25"/>
      <c r="L88" s="25"/>
      <c r="M88" s="27" t="e">
        <f t="shared" si="28"/>
        <v>#DIV/0!</v>
      </c>
      <c r="O88" s="6">
        <v>16</v>
      </c>
      <c r="P88" s="97">
        <v>45679</v>
      </c>
      <c r="Q88" s="3"/>
      <c r="R88" s="25"/>
      <c r="S88" s="25"/>
      <c r="T88" s="27" t="e">
        <f t="shared" si="29"/>
        <v>#DIV/0!</v>
      </c>
    </row>
    <row r="89" spans="1:20" x14ac:dyDescent="0.25">
      <c r="A89" s="6">
        <v>17</v>
      </c>
      <c r="B89" s="97">
        <v>45687</v>
      </c>
      <c r="C89" s="3"/>
      <c r="D89" s="25"/>
      <c r="E89" s="25"/>
      <c r="F89" s="26" t="e">
        <f t="shared" si="27"/>
        <v>#DIV/0!</v>
      </c>
      <c r="H89" s="6">
        <v>17</v>
      </c>
      <c r="I89" s="105"/>
      <c r="J89" s="90"/>
      <c r="K89" s="91"/>
      <c r="L89" s="91"/>
      <c r="M89" s="158" t="e">
        <f t="shared" si="28"/>
        <v>#DIV/0!</v>
      </c>
      <c r="O89" s="6">
        <v>17</v>
      </c>
      <c r="P89" s="97">
        <v>45687</v>
      </c>
      <c r="Q89" s="3"/>
      <c r="R89" s="25"/>
      <c r="S89" s="25"/>
      <c r="T89" s="27" t="e">
        <f t="shared" si="29"/>
        <v>#DIV/0!</v>
      </c>
    </row>
    <row r="90" spans="1:20" ht="15.75" thickBot="1" x14ac:dyDescent="0.3">
      <c r="A90" s="7">
        <v>18</v>
      </c>
      <c r="B90" s="99">
        <v>45693</v>
      </c>
      <c r="C90" s="44"/>
      <c r="D90" s="2"/>
      <c r="E90" s="2"/>
      <c r="F90" s="51" t="e">
        <f t="shared" si="27"/>
        <v>#DIV/0!</v>
      </c>
      <c r="H90" s="7">
        <v>18</v>
      </c>
      <c r="I90" s="99">
        <v>45690</v>
      </c>
      <c r="J90" s="44"/>
      <c r="K90" s="2"/>
      <c r="L90" s="2"/>
      <c r="M90" s="51" t="e">
        <f t="shared" si="28"/>
        <v>#DIV/0!</v>
      </c>
      <c r="O90" s="7">
        <v>18</v>
      </c>
      <c r="P90" s="99">
        <v>45694</v>
      </c>
      <c r="Q90" s="44"/>
      <c r="R90" s="2"/>
      <c r="S90" s="2"/>
      <c r="T90" s="51" t="e">
        <f t="shared" si="29"/>
        <v>#DIV/0!</v>
      </c>
    </row>
    <row r="91" spans="1:20" s="1" customFormat="1" ht="15.75" thickBot="1" x14ac:dyDescent="0.3">
      <c r="A91" s="108"/>
      <c r="B91" s="47" t="s">
        <v>25</v>
      </c>
      <c r="C91" s="37">
        <f>SUM(C82:C90)</f>
        <v>2</v>
      </c>
      <c r="D91" s="37">
        <f t="shared" ref="D91:E91" si="30">SUM(D82:D90)</f>
        <v>102</v>
      </c>
      <c r="E91" s="37">
        <f t="shared" si="30"/>
        <v>76</v>
      </c>
      <c r="F91" s="38">
        <f>E91/D91*100</f>
        <v>74.509803921568633</v>
      </c>
      <c r="H91" s="108"/>
      <c r="I91" s="47" t="s">
        <v>25</v>
      </c>
      <c r="J91" s="37">
        <f>SUM(J82:J90)</f>
        <v>12</v>
      </c>
      <c r="K91" s="37">
        <f t="shared" ref="K91:L91" si="31">SUM(K82:K90)</f>
        <v>200</v>
      </c>
      <c r="L91" s="37">
        <f t="shared" si="31"/>
        <v>200</v>
      </c>
      <c r="M91" s="38">
        <f>L91/K91*100</f>
        <v>100</v>
      </c>
      <c r="O91" s="108"/>
      <c r="P91" s="47" t="s">
        <v>25</v>
      </c>
      <c r="Q91" s="37">
        <f>SUM(Q82:Q90)</f>
        <v>3</v>
      </c>
      <c r="R91" s="37">
        <f t="shared" ref="R91:S91" si="32">SUM(R82:R90)</f>
        <v>104</v>
      </c>
      <c r="S91" s="37">
        <f t="shared" si="32"/>
        <v>103</v>
      </c>
      <c r="T91" s="38">
        <f>S91/R91*100</f>
        <v>99.038461538461547</v>
      </c>
    </row>
    <row r="92" spans="1:20" s="1" customFormat="1" ht="15.75" thickBot="1" x14ac:dyDescent="0.3">
      <c r="A92" s="8" t="s">
        <v>24</v>
      </c>
      <c r="B92" s="8" t="s">
        <v>12</v>
      </c>
      <c r="C92" s="15" t="s">
        <v>20</v>
      </c>
      <c r="D92" s="16" t="s">
        <v>21</v>
      </c>
      <c r="E92" s="16" t="s">
        <v>22</v>
      </c>
      <c r="F92" s="17" t="s">
        <v>23</v>
      </c>
      <c r="H92" s="8" t="s">
        <v>24</v>
      </c>
      <c r="I92" s="8" t="s">
        <v>12</v>
      </c>
      <c r="J92" s="15" t="s">
        <v>20</v>
      </c>
      <c r="K92" s="16" t="s">
        <v>21</v>
      </c>
      <c r="L92" s="16" t="s">
        <v>22</v>
      </c>
      <c r="M92" s="17" t="s">
        <v>23</v>
      </c>
      <c r="O92" s="8" t="s">
        <v>24</v>
      </c>
      <c r="P92" s="8" t="s">
        <v>12</v>
      </c>
      <c r="Q92" s="15" t="s">
        <v>20</v>
      </c>
      <c r="R92" s="16" t="s">
        <v>21</v>
      </c>
      <c r="S92" s="16" t="s">
        <v>22</v>
      </c>
      <c r="T92" s="17" t="s">
        <v>23</v>
      </c>
    </row>
    <row r="93" spans="1:20" x14ac:dyDescent="0.25">
      <c r="A93" s="5">
        <v>19</v>
      </c>
      <c r="B93" s="101">
        <v>45701</v>
      </c>
      <c r="C93" s="43"/>
      <c r="D93" s="4"/>
      <c r="E93" s="4"/>
      <c r="F93" s="22" t="e">
        <f>E93/D93*100</f>
        <v>#DIV/0!</v>
      </c>
      <c r="H93" s="5">
        <v>19</v>
      </c>
      <c r="I93" s="101">
        <v>45700</v>
      </c>
      <c r="J93" s="43"/>
      <c r="K93" s="4"/>
      <c r="L93" s="4"/>
      <c r="M93" s="22" t="e">
        <f>L93/K93*100</f>
        <v>#DIV/0!</v>
      </c>
      <c r="O93" s="5">
        <v>19</v>
      </c>
      <c r="P93" s="101">
        <v>45700</v>
      </c>
      <c r="Q93" s="43"/>
      <c r="R93" s="4"/>
      <c r="S93" s="4"/>
      <c r="T93" s="22" t="e">
        <f>S93/R93*100</f>
        <v>#DIV/0!</v>
      </c>
    </row>
    <row r="94" spans="1:20" x14ac:dyDescent="0.25">
      <c r="A94" s="6">
        <v>20</v>
      </c>
      <c r="B94" s="97">
        <v>45715</v>
      </c>
      <c r="C94" s="3"/>
      <c r="D94" s="25"/>
      <c r="E94" s="25"/>
      <c r="F94" s="26" t="e">
        <f t="shared" ref="F94:F101" si="33">E94/D94*100</f>
        <v>#DIV/0!</v>
      </c>
      <c r="H94" s="6">
        <v>20</v>
      </c>
      <c r="I94" s="97">
        <v>45715</v>
      </c>
      <c r="J94" s="3"/>
      <c r="K94" s="25"/>
      <c r="L94" s="25"/>
      <c r="M94" s="26" t="e">
        <f t="shared" ref="M94:M101" si="34">L94/K94*100</f>
        <v>#DIV/0!</v>
      </c>
      <c r="O94" s="6">
        <v>20</v>
      </c>
      <c r="P94" s="105"/>
      <c r="Q94" s="90"/>
      <c r="R94" s="91"/>
      <c r="S94" s="91"/>
      <c r="T94" s="106" t="e">
        <f t="shared" ref="T94:T101" si="35">S94/R94*100</f>
        <v>#DIV/0!</v>
      </c>
    </row>
    <row r="95" spans="1:20" x14ac:dyDescent="0.25">
      <c r="A95" s="6">
        <v>21</v>
      </c>
      <c r="B95" s="97">
        <v>45721</v>
      </c>
      <c r="C95" s="3"/>
      <c r="D95" s="25"/>
      <c r="E95" s="25"/>
      <c r="F95" s="27" t="e">
        <f t="shared" si="33"/>
        <v>#DIV/0!</v>
      </c>
      <c r="H95" s="6">
        <v>21</v>
      </c>
      <c r="I95" s="97">
        <v>45722</v>
      </c>
      <c r="J95" s="3"/>
      <c r="K95" s="25"/>
      <c r="L95" s="25"/>
      <c r="M95" s="27" t="e">
        <f t="shared" si="34"/>
        <v>#DIV/0!</v>
      </c>
      <c r="O95" s="6">
        <v>21</v>
      </c>
      <c r="P95" s="97">
        <v>45722</v>
      </c>
      <c r="Q95" s="3"/>
      <c r="R95" s="25"/>
      <c r="S95" s="25"/>
      <c r="T95" s="27" t="e">
        <f t="shared" si="35"/>
        <v>#DIV/0!</v>
      </c>
    </row>
    <row r="96" spans="1:20" x14ac:dyDescent="0.25">
      <c r="A96" s="6">
        <v>22</v>
      </c>
      <c r="B96" s="97">
        <v>45729</v>
      </c>
      <c r="C96" s="3"/>
      <c r="D96" s="25"/>
      <c r="E96" s="25"/>
      <c r="F96" s="26" t="e">
        <f t="shared" si="33"/>
        <v>#DIV/0!</v>
      </c>
      <c r="H96" s="6">
        <v>22</v>
      </c>
      <c r="I96" s="172">
        <v>45757</v>
      </c>
      <c r="J96" s="3"/>
      <c r="K96" s="25"/>
      <c r="L96" s="25"/>
      <c r="M96" s="50" t="e">
        <f t="shared" si="34"/>
        <v>#DIV/0!</v>
      </c>
      <c r="O96" s="6">
        <v>22</v>
      </c>
      <c r="P96" s="97">
        <v>45729</v>
      </c>
      <c r="Q96" s="3"/>
      <c r="R96" s="25"/>
      <c r="S96" s="25"/>
      <c r="T96" s="26" t="e">
        <f t="shared" si="35"/>
        <v>#DIV/0!</v>
      </c>
    </row>
    <row r="97" spans="1:20" x14ac:dyDescent="0.25">
      <c r="A97" s="6">
        <v>23</v>
      </c>
      <c r="B97" s="97">
        <v>45735</v>
      </c>
      <c r="C97" s="3"/>
      <c r="D97" s="25"/>
      <c r="E97" s="25"/>
      <c r="F97" s="26" t="e">
        <f t="shared" si="33"/>
        <v>#DIV/0!</v>
      </c>
      <c r="H97" s="6">
        <v>23</v>
      </c>
      <c r="I97" s="97">
        <v>45736</v>
      </c>
      <c r="J97" s="3"/>
      <c r="K97" s="25"/>
      <c r="L97" s="25"/>
      <c r="M97" s="27" t="e">
        <f t="shared" si="34"/>
        <v>#DIV/0!</v>
      </c>
      <c r="O97" s="6">
        <v>23</v>
      </c>
      <c r="P97" s="97">
        <v>45736</v>
      </c>
      <c r="Q97" s="3"/>
      <c r="R97" s="25"/>
      <c r="S97" s="25"/>
      <c r="T97" s="27" t="e">
        <f t="shared" si="35"/>
        <v>#DIV/0!</v>
      </c>
    </row>
    <row r="98" spans="1:20" x14ac:dyDescent="0.25">
      <c r="A98" s="6">
        <v>24</v>
      </c>
      <c r="B98" s="105"/>
      <c r="C98" s="90"/>
      <c r="D98" s="91"/>
      <c r="E98" s="91"/>
      <c r="F98" s="107" t="e">
        <f t="shared" si="33"/>
        <v>#DIV/0!</v>
      </c>
      <c r="H98" s="6">
        <v>24</v>
      </c>
      <c r="I98" s="97">
        <v>45743</v>
      </c>
      <c r="J98" s="3"/>
      <c r="K98" s="25"/>
      <c r="L98" s="25"/>
      <c r="M98" s="27" t="e">
        <f t="shared" si="34"/>
        <v>#DIV/0!</v>
      </c>
      <c r="O98" s="6">
        <v>24</v>
      </c>
      <c r="P98" s="97">
        <v>45739</v>
      </c>
      <c r="Q98" s="3"/>
      <c r="R98" s="25"/>
      <c r="S98" s="25"/>
      <c r="T98" s="27" t="e">
        <f t="shared" si="35"/>
        <v>#DIV/0!</v>
      </c>
    </row>
    <row r="99" spans="1:20" x14ac:dyDescent="0.25">
      <c r="A99" s="32">
        <v>25</v>
      </c>
      <c r="B99" s="162">
        <v>45708</v>
      </c>
      <c r="C99" s="29"/>
      <c r="D99" s="30"/>
      <c r="E99" s="30"/>
      <c r="F99" s="27" t="e">
        <f t="shared" si="33"/>
        <v>#DIV/0!</v>
      </c>
      <c r="H99" s="32">
        <v>25</v>
      </c>
      <c r="I99" s="162">
        <v>45708</v>
      </c>
      <c r="J99" s="29"/>
      <c r="K99" s="30"/>
      <c r="L99" s="30"/>
      <c r="M99" s="27" t="e">
        <f t="shared" si="34"/>
        <v>#DIV/0!</v>
      </c>
      <c r="O99" s="32">
        <v>25</v>
      </c>
      <c r="P99" s="98">
        <v>45750</v>
      </c>
      <c r="Q99" s="29"/>
      <c r="R99" s="30"/>
      <c r="S99" s="30"/>
      <c r="T99" s="27" t="e">
        <f t="shared" si="35"/>
        <v>#DIV/0!</v>
      </c>
    </row>
    <row r="100" spans="1:20" x14ac:dyDescent="0.25">
      <c r="A100" s="32">
        <v>26</v>
      </c>
      <c r="B100" s="98">
        <v>45760</v>
      </c>
      <c r="C100" s="29"/>
      <c r="D100" s="30"/>
      <c r="E100" s="30"/>
      <c r="F100" s="27" t="e">
        <f t="shared" si="33"/>
        <v>#DIV/0!</v>
      </c>
      <c r="H100" s="32">
        <v>26</v>
      </c>
      <c r="I100" s="193"/>
      <c r="J100" s="164"/>
      <c r="K100" s="165"/>
      <c r="L100" s="165"/>
      <c r="M100" s="158" t="e">
        <f t="shared" si="34"/>
        <v>#DIV/0!</v>
      </c>
      <c r="O100" s="32">
        <v>26</v>
      </c>
      <c r="P100" s="98">
        <v>45764</v>
      </c>
      <c r="Q100" s="29"/>
      <c r="R100" s="30"/>
      <c r="S100" s="30"/>
      <c r="T100" s="27" t="e">
        <f t="shared" si="35"/>
        <v>#DIV/0!</v>
      </c>
    </row>
    <row r="101" spans="1:20" ht="15.75" thickBot="1" x14ac:dyDescent="0.3">
      <c r="A101" s="7">
        <v>27</v>
      </c>
      <c r="B101" s="99">
        <v>45771</v>
      </c>
      <c r="C101" s="44"/>
      <c r="D101" s="2"/>
      <c r="E101" s="2"/>
      <c r="F101" s="45" t="e">
        <f t="shared" si="33"/>
        <v>#DIV/0!</v>
      </c>
      <c r="H101" s="7">
        <v>27</v>
      </c>
      <c r="I101" s="99">
        <v>45771</v>
      </c>
      <c r="J101" s="44"/>
      <c r="K101" s="2"/>
      <c r="L101" s="2"/>
      <c r="M101" s="45" t="e">
        <f t="shared" si="34"/>
        <v>#DIV/0!</v>
      </c>
      <c r="O101" s="7">
        <v>27</v>
      </c>
      <c r="P101" s="99">
        <v>45771</v>
      </c>
      <c r="Q101" s="44"/>
      <c r="R101" s="2"/>
      <c r="S101" s="2"/>
      <c r="T101" s="45" t="e">
        <f t="shared" si="35"/>
        <v>#DIV/0!</v>
      </c>
    </row>
    <row r="102" spans="1:20" ht="15.75" thickBot="1" x14ac:dyDescent="0.3">
      <c r="A102" s="46"/>
      <c r="B102" s="102" t="s">
        <v>25</v>
      </c>
      <c r="C102" s="37">
        <f>SUM(C93:C101)</f>
        <v>0</v>
      </c>
      <c r="D102" s="37">
        <f>SUM(D93:D101)</f>
        <v>0</v>
      </c>
      <c r="E102" s="37">
        <f>SUM(E93:E101)</f>
        <v>0</v>
      </c>
      <c r="F102" s="48" t="e">
        <f>E102/D102*100</f>
        <v>#DIV/0!</v>
      </c>
      <c r="H102" s="46"/>
      <c r="I102" s="102" t="s">
        <v>25</v>
      </c>
      <c r="J102" s="37">
        <f>SUM(J93:J101)</f>
        <v>0</v>
      </c>
      <c r="K102" s="37">
        <f>SUM(K93:K101)</f>
        <v>0</v>
      </c>
      <c r="L102" s="37">
        <f>SUM(L93:L101)</f>
        <v>0</v>
      </c>
      <c r="M102" s="48" t="e">
        <f>L102/K102*100</f>
        <v>#DIV/0!</v>
      </c>
      <c r="O102" s="46"/>
      <c r="P102" s="102" t="s">
        <v>25</v>
      </c>
      <c r="Q102" s="37">
        <f>SUM(Q93:Q101)</f>
        <v>0</v>
      </c>
      <c r="R102" s="37">
        <f>SUM(R93:R101)</f>
        <v>0</v>
      </c>
      <c r="S102" s="37">
        <f>SUM(S93:S101)</f>
        <v>0</v>
      </c>
      <c r="T102" s="48" t="e">
        <f>S102/R102*100</f>
        <v>#DIV/0!</v>
      </c>
    </row>
  </sheetData>
  <pageMargins left="0.51181102362204722" right="0.51181102362204722" top="0.35433070866141736" bottom="0.15748031496062992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stand  </vt:lpstr>
      <vt:lpstr>stand per periode uitgewerkt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Ubbink</dc:creator>
  <cp:lastModifiedBy>Fred Kousbroek</cp:lastModifiedBy>
  <cp:lastPrinted>2024-07-23T14:08:58Z</cp:lastPrinted>
  <dcterms:created xsi:type="dcterms:W3CDTF">2019-10-16T22:15:51Z</dcterms:created>
  <dcterms:modified xsi:type="dcterms:W3CDTF">2025-11-22T09:27:31Z</dcterms:modified>
</cp:coreProperties>
</file>